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K:\I\I\01_Leitungsbau\_S\2023\S-23-0118 Dethlefstwiete Maikstraße\Ent EA\02 Grundlagenermittlung\"/>
    </mc:Choice>
  </mc:AlternateContent>
  <xr:revisionPtr revIDLastSave="0" documentId="13_ncr:1_{3F6C2999-0DB5-4CD7-91C7-D8B7917A33BD}" xr6:coauthVersionLast="47" xr6:coauthVersionMax="47" xr10:uidLastSave="{00000000-0000-0000-0000-000000000000}"/>
  <bookViews>
    <workbookView xWindow="-108" yWindow="-108" windowWidth="23256" windowHeight="13896" firstSheet="5" activeTab="12" xr2:uid="{66AC4A15-7BFF-4096-86BF-3F6F197DADE5}"/>
  </bookViews>
  <sheets>
    <sheet name="Legende" sheetId="15" r:id="rId1"/>
    <sheet name="79301137A" sheetId="31" r:id="rId2"/>
    <sheet name="79301136" sheetId="29" r:id="rId3"/>
    <sheet name="79301135" sheetId="28" r:id="rId4"/>
    <sheet name="79301121" sheetId="30" r:id="rId5"/>
    <sheet name="80301030" sheetId="32" r:id="rId6"/>
    <sheet name="80301029" sheetId="33" r:id="rId7"/>
    <sheet name="79306134 " sheetId="34" r:id="rId8"/>
    <sheet name="79306117" sheetId="35" r:id="rId9"/>
    <sheet name="80306023" sheetId="36" r:id="rId10"/>
    <sheet name="80306022" sheetId="37" r:id="rId11"/>
    <sheet name="79306140" sheetId="41" r:id="rId12"/>
    <sheet name="79306139" sheetId="42" r:id="rId13"/>
  </sheets>
  <definedNames>
    <definedName name="_xlnm._FilterDatabase" localSheetId="3" hidden="1">'79301135'!$O$21:$O$36</definedName>
    <definedName name="_xlnm._FilterDatabase" localSheetId="7" hidden="1">'79306134 '!$O$21:$O$36</definedName>
    <definedName name="_xlnm._FilterDatabase" localSheetId="12" hidden="1">'79306139'!$O$21:$O$36</definedName>
    <definedName name="_xlnm._FilterDatabase" localSheetId="11" hidden="1">'79306140'!$O$21:$O$36</definedName>
    <definedName name="_xlnm._FilterDatabase" localSheetId="10" hidden="1">'80306022'!$O$21:$O$36</definedName>
    <definedName name="_xlnm._FilterDatabase" localSheetId="9" hidden="1">'80306023'!$O$21:$O$36</definedName>
    <definedName name="_xlnm.Print_Area" localSheetId="3">'79301135'!$B$2:$AK$38</definedName>
    <definedName name="_xlnm.Print_Area" localSheetId="7">'79306134 '!$B$2:$AK$38</definedName>
    <definedName name="_xlnm.Print_Area" localSheetId="12">'79306139'!$B$2:$AK$38</definedName>
    <definedName name="_xlnm.Print_Area" localSheetId="11">'79306140'!$B$2:$AK$38</definedName>
    <definedName name="_xlnm.Print_Area" localSheetId="10">'80306022'!$B$2:$AK$38</definedName>
    <definedName name="_xlnm.Print_Area" localSheetId="9">'80306023'!$B$2:$AK$38</definedName>
    <definedName name="_xlnm.Print_Area" localSheetId="0">Legende!$AF$2:$AQ$17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42" l="1"/>
  <c r="F2" i="42"/>
  <c r="F3" i="41"/>
  <c r="F2" i="41"/>
  <c r="F3" i="37"/>
  <c r="F2" i="37"/>
  <c r="F3" i="36"/>
  <c r="F2" i="36"/>
  <c r="F3" i="35"/>
  <c r="F2" i="35"/>
  <c r="F3" i="34"/>
  <c r="F2" i="34"/>
  <c r="F3" i="33"/>
  <c r="F2" i="33"/>
  <c r="F3" i="30"/>
  <c r="F2" i="30"/>
  <c r="F3" i="28"/>
  <c r="F2" i="28"/>
  <c r="F3" i="29"/>
  <c r="F2" i="29"/>
  <c r="F3" i="31"/>
  <c r="F2" i="31"/>
  <c r="BG13" i="37"/>
  <c r="AY26" i="36"/>
  <c r="AZ31" i="36"/>
  <c r="BF37" i="42"/>
  <c r="AJ37" i="42"/>
  <c r="AH37" i="42"/>
  <c r="AG37" i="42"/>
  <c r="AF37" i="42"/>
  <c r="AE37" i="42"/>
  <c r="AD37" i="42"/>
  <c r="AC37" i="42"/>
  <c r="AB37" i="42"/>
  <c r="AA37" i="42"/>
  <c r="Z37" i="42"/>
  <c r="Y37" i="42"/>
  <c r="X37" i="42"/>
  <c r="W37" i="42"/>
  <c r="V37" i="42"/>
  <c r="U37" i="42"/>
  <c r="Q37" i="42"/>
  <c r="O37" i="42"/>
  <c r="N37" i="42"/>
  <c r="M37" i="42"/>
  <c r="L37" i="42"/>
  <c r="K37" i="42"/>
  <c r="J37" i="42"/>
  <c r="C37" i="42"/>
  <c r="AU37" i="42" s="1"/>
  <c r="BG36" i="42"/>
  <c r="BE36" i="42"/>
  <c r="BD36" i="42"/>
  <c r="BC36" i="42"/>
  <c r="BB36" i="42"/>
  <c r="BA36" i="42"/>
  <c r="AV36" i="42"/>
  <c r="AU36" i="42"/>
  <c r="AI36" i="42"/>
  <c r="BG35" i="42"/>
  <c r="BE35" i="42"/>
  <c r="BD35" i="42"/>
  <c r="BC35" i="42"/>
  <c r="BB35" i="42"/>
  <c r="BA35" i="42"/>
  <c r="AV35" i="42"/>
  <c r="AU35" i="42"/>
  <c r="AI35" i="42"/>
  <c r="BG34" i="42"/>
  <c r="BE34" i="42"/>
  <c r="BD34" i="42"/>
  <c r="BC34" i="42"/>
  <c r="BB34" i="42"/>
  <c r="BA34" i="42"/>
  <c r="AV34" i="42"/>
  <c r="AU34" i="42"/>
  <c r="AI34" i="42"/>
  <c r="BG33" i="42"/>
  <c r="BE33" i="42"/>
  <c r="BD33" i="42"/>
  <c r="BC33" i="42"/>
  <c r="BB33" i="42"/>
  <c r="BA33" i="42"/>
  <c r="AY33" i="42"/>
  <c r="AX33" i="42"/>
  <c r="AW33" i="42"/>
  <c r="AV33" i="42"/>
  <c r="AU33" i="42"/>
  <c r="AI33" i="42"/>
  <c r="AZ33" i="42"/>
  <c r="BG32" i="42"/>
  <c r="BE32" i="42"/>
  <c r="BD32" i="42"/>
  <c r="BC32" i="42"/>
  <c r="BB32" i="42"/>
  <c r="BA32" i="42"/>
  <c r="AZ32" i="42"/>
  <c r="AY32" i="42"/>
  <c r="AX32" i="42"/>
  <c r="AW32" i="42"/>
  <c r="AV32" i="42"/>
  <c r="AU32" i="42"/>
  <c r="AI32" i="42"/>
  <c r="BG31" i="42"/>
  <c r="BE31" i="42"/>
  <c r="BD31" i="42"/>
  <c r="BC31" i="42"/>
  <c r="BB31" i="42"/>
  <c r="BA31" i="42"/>
  <c r="AZ31" i="42"/>
  <c r="AY31" i="42"/>
  <c r="AX31" i="42"/>
  <c r="AW31" i="42"/>
  <c r="AV31" i="42"/>
  <c r="AU31" i="42"/>
  <c r="AI31" i="42"/>
  <c r="BG30" i="42"/>
  <c r="BE30" i="42"/>
  <c r="BD30" i="42"/>
  <c r="BC30" i="42"/>
  <c r="BB30" i="42"/>
  <c r="BA30" i="42"/>
  <c r="AX30" i="42"/>
  <c r="AW30" i="42"/>
  <c r="AV30" i="42"/>
  <c r="AU30" i="42"/>
  <c r="AI30" i="42"/>
  <c r="H30" i="42"/>
  <c r="AZ30" i="42" s="1"/>
  <c r="G30" i="42"/>
  <c r="AY30" i="42" s="1"/>
  <c r="BG29" i="42"/>
  <c r="BE29" i="42"/>
  <c r="BD29" i="42"/>
  <c r="BC29" i="42"/>
  <c r="BB29" i="42"/>
  <c r="BA29" i="42"/>
  <c r="AX29" i="42"/>
  <c r="AW29" i="42"/>
  <c r="AV29" i="42"/>
  <c r="AU29" i="42"/>
  <c r="AI29" i="42"/>
  <c r="H29" i="42"/>
  <c r="AZ29" i="42" s="1"/>
  <c r="G29" i="42"/>
  <c r="AY29" i="42" s="1"/>
  <c r="BG28" i="42"/>
  <c r="BE28" i="42"/>
  <c r="BD28" i="42"/>
  <c r="BC28" i="42"/>
  <c r="BB28" i="42"/>
  <c r="BA28" i="42"/>
  <c r="AX28" i="42"/>
  <c r="AW28" i="42"/>
  <c r="AV28" i="42"/>
  <c r="AU28" i="42"/>
  <c r="AI28" i="42"/>
  <c r="H28" i="42"/>
  <c r="AZ28" i="42" s="1"/>
  <c r="G28" i="42"/>
  <c r="AY28" i="42" s="1"/>
  <c r="BG27" i="42"/>
  <c r="BE27" i="42"/>
  <c r="BD27" i="42"/>
  <c r="BC27" i="42"/>
  <c r="BB27" i="42"/>
  <c r="BA27" i="42"/>
  <c r="AZ27" i="42"/>
  <c r="AY27" i="42"/>
  <c r="AX27" i="42"/>
  <c r="AW27" i="42"/>
  <c r="AV27" i="42"/>
  <c r="AU27" i="42"/>
  <c r="AI27" i="42"/>
  <c r="H27" i="42"/>
  <c r="G27" i="42"/>
  <c r="BG26" i="42"/>
  <c r="BE26" i="42"/>
  <c r="BD26" i="42"/>
  <c r="BC26" i="42"/>
  <c r="BB26" i="42"/>
  <c r="BA26" i="42"/>
  <c r="AX26" i="42"/>
  <c r="AW26" i="42"/>
  <c r="AV26" i="42"/>
  <c r="AU26" i="42"/>
  <c r="AI26" i="42"/>
  <c r="H26" i="42"/>
  <c r="AZ26" i="42" s="1"/>
  <c r="G26" i="42"/>
  <c r="AY26" i="42" s="1"/>
  <c r="BG25" i="42"/>
  <c r="BE25" i="42"/>
  <c r="BD25" i="42"/>
  <c r="BC25" i="42"/>
  <c r="BB25" i="42"/>
  <c r="BA25" i="42"/>
  <c r="AY25" i="42"/>
  <c r="AX25" i="42"/>
  <c r="AW25" i="42"/>
  <c r="AV25" i="42"/>
  <c r="AU25" i="42"/>
  <c r="AI25" i="42"/>
  <c r="H25" i="42"/>
  <c r="AZ25" i="42" s="1"/>
  <c r="G25" i="42"/>
  <c r="BG24" i="42"/>
  <c r="BE24" i="42"/>
  <c r="BD24" i="42"/>
  <c r="BC24" i="42"/>
  <c r="BB24" i="42"/>
  <c r="BA24" i="42"/>
  <c r="AY24" i="42"/>
  <c r="AX24" i="42"/>
  <c r="AW24" i="42"/>
  <c r="AV24" i="42"/>
  <c r="AU24" i="42"/>
  <c r="AI24" i="42"/>
  <c r="H24" i="42"/>
  <c r="AZ24" i="42" s="1"/>
  <c r="G24" i="42"/>
  <c r="BG23" i="42"/>
  <c r="BE23" i="42"/>
  <c r="BD23" i="42"/>
  <c r="BC23" i="42"/>
  <c r="BB23" i="42"/>
  <c r="BA23" i="42"/>
  <c r="AZ23" i="42"/>
  <c r="AY23" i="42"/>
  <c r="AX23" i="42"/>
  <c r="AW23" i="42"/>
  <c r="AV23" i="42"/>
  <c r="AU23" i="42"/>
  <c r="AI23" i="42"/>
  <c r="H23" i="42"/>
  <c r="G23" i="42"/>
  <c r="BG22" i="42"/>
  <c r="BE22" i="42"/>
  <c r="BD22" i="42"/>
  <c r="BC22" i="42"/>
  <c r="BB22" i="42"/>
  <c r="BA22" i="42"/>
  <c r="AX22" i="42"/>
  <c r="AW22" i="42"/>
  <c r="AV22" i="42"/>
  <c r="AU22" i="42"/>
  <c r="AI22" i="42"/>
  <c r="H22" i="42"/>
  <c r="AZ22" i="42" s="1"/>
  <c r="G22" i="42"/>
  <c r="AY22" i="42" s="1"/>
  <c r="BG21" i="42"/>
  <c r="BE21" i="42"/>
  <c r="BD21" i="42"/>
  <c r="BC21" i="42"/>
  <c r="BB21" i="42"/>
  <c r="BA21" i="42"/>
  <c r="AZ21" i="42"/>
  <c r="AX21" i="42"/>
  <c r="AW21" i="42"/>
  <c r="AV21" i="42"/>
  <c r="AU21" i="42"/>
  <c r="AI21" i="42"/>
  <c r="AI37" i="42" s="1"/>
  <c r="H21" i="42"/>
  <c r="G21" i="42"/>
  <c r="AY21" i="42" s="1"/>
  <c r="B21" i="42"/>
  <c r="BG15" i="42"/>
  <c r="BC15" i="42"/>
  <c r="BG14" i="42"/>
  <c r="BC14" i="42"/>
  <c r="AW14" i="42"/>
  <c r="BG13" i="42"/>
  <c r="BC13" i="42"/>
  <c r="AW13" i="42"/>
  <c r="S2" i="42"/>
  <c r="BF37" i="41"/>
  <c r="AJ37" i="41"/>
  <c r="AH37" i="41"/>
  <c r="AG37" i="41"/>
  <c r="AF37" i="41"/>
  <c r="AE37" i="41"/>
  <c r="AD37" i="41"/>
  <c r="AC37" i="41"/>
  <c r="AB37" i="41"/>
  <c r="AA37" i="41"/>
  <c r="Z37" i="41"/>
  <c r="Y37" i="41"/>
  <c r="X37" i="41"/>
  <c r="W37" i="41"/>
  <c r="V37" i="41"/>
  <c r="U37" i="41"/>
  <c r="Q37" i="41"/>
  <c r="O37" i="41"/>
  <c r="N37" i="41"/>
  <c r="M37" i="41"/>
  <c r="L37" i="41"/>
  <c r="K37" i="41"/>
  <c r="J37" i="41"/>
  <c r="C37" i="41"/>
  <c r="AU37" i="41" s="1"/>
  <c r="BG36" i="41"/>
  <c r="BE36" i="41"/>
  <c r="BD36" i="41"/>
  <c r="BC36" i="41"/>
  <c r="BB36" i="41"/>
  <c r="BA36" i="41"/>
  <c r="AV36" i="41"/>
  <c r="AU36" i="41"/>
  <c r="AI36" i="41"/>
  <c r="BG35" i="41"/>
  <c r="BE35" i="41"/>
  <c r="BD35" i="41"/>
  <c r="BC35" i="41"/>
  <c r="BB35" i="41"/>
  <c r="BA35" i="41"/>
  <c r="AV35" i="41"/>
  <c r="AU35" i="41"/>
  <c r="AI35" i="41"/>
  <c r="BG34" i="41"/>
  <c r="BE34" i="41"/>
  <c r="BD34" i="41"/>
  <c r="BC34" i="41"/>
  <c r="BB34" i="41"/>
  <c r="BA34" i="41"/>
  <c r="AV34" i="41"/>
  <c r="AU34" i="41"/>
  <c r="AI34" i="41"/>
  <c r="BG33" i="41"/>
  <c r="BE33" i="41"/>
  <c r="BD33" i="41"/>
  <c r="BC33" i="41"/>
  <c r="BB33" i="41"/>
  <c r="BA33" i="41"/>
  <c r="AX33" i="41"/>
  <c r="AW33" i="41"/>
  <c r="AV33" i="41"/>
  <c r="AU33" i="41"/>
  <c r="AI33" i="41"/>
  <c r="H33" i="41"/>
  <c r="AZ33" i="41" s="1"/>
  <c r="G33" i="41"/>
  <c r="AY33" i="41" s="1"/>
  <c r="BG32" i="41"/>
  <c r="BE32" i="41"/>
  <c r="BD32" i="41"/>
  <c r="BC32" i="41"/>
  <c r="BB32" i="41"/>
  <c r="BA32" i="41"/>
  <c r="AZ32" i="41"/>
  <c r="AY32" i="41"/>
  <c r="AX32" i="41"/>
  <c r="AW32" i="41"/>
  <c r="AV32" i="41"/>
  <c r="AU32" i="41"/>
  <c r="AI32" i="41"/>
  <c r="H32" i="41"/>
  <c r="G32" i="41"/>
  <c r="BG31" i="41"/>
  <c r="BE31" i="41"/>
  <c r="BD31" i="41"/>
  <c r="BC31" i="41"/>
  <c r="BB31" i="41"/>
  <c r="BA31" i="41"/>
  <c r="AX31" i="41"/>
  <c r="AW31" i="41"/>
  <c r="AV31" i="41"/>
  <c r="AU31" i="41"/>
  <c r="AI31" i="41"/>
  <c r="H31" i="41"/>
  <c r="AZ31" i="41" s="1"/>
  <c r="G31" i="41"/>
  <c r="AY31" i="41" s="1"/>
  <c r="BG30" i="41"/>
  <c r="BE30" i="41"/>
  <c r="BD30" i="41"/>
  <c r="BC30" i="41"/>
  <c r="BB30" i="41"/>
  <c r="BA30" i="41"/>
  <c r="AX30" i="41"/>
  <c r="AW30" i="41"/>
  <c r="AV30" i="41"/>
  <c r="AU30" i="41"/>
  <c r="AI30" i="41"/>
  <c r="H30" i="41"/>
  <c r="AZ30" i="41" s="1"/>
  <c r="G30" i="41"/>
  <c r="AY30" i="41" s="1"/>
  <c r="BG29" i="41"/>
  <c r="BE29" i="41"/>
  <c r="BD29" i="41"/>
  <c r="BC29" i="41"/>
  <c r="BB29" i="41"/>
  <c r="BA29" i="41"/>
  <c r="AX29" i="41"/>
  <c r="AW29" i="41"/>
  <c r="AV29" i="41"/>
  <c r="AU29" i="41"/>
  <c r="AI29" i="41"/>
  <c r="H29" i="41"/>
  <c r="AZ29" i="41" s="1"/>
  <c r="G29" i="41"/>
  <c r="AY29" i="41" s="1"/>
  <c r="BG28" i="41"/>
  <c r="BE28" i="41"/>
  <c r="BD28" i="41"/>
  <c r="BC28" i="41"/>
  <c r="BB28" i="41"/>
  <c r="BA28" i="41"/>
  <c r="AY28" i="41"/>
  <c r="AX28" i="41"/>
  <c r="AW28" i="41"/>
  <c r="AV28" i="41"/>
  <c r="AU28" i="41"/>
  <c r="AI28" i="41"/>
  <c r="H28" i="41"/>
  <c r="AZ28" i="41" s="1"/>
  <c r="G28" i="41"/>
  <c r="BG27" i="41"/>
  <c r="BE27" i="41"/>
  <c r="BD27" i="41"/>
  <c r="BC27" i="41"/>
  <c r="BB27" i="41"/>
  <c r="BA27" i="41"/>
  <c r="AZ27" i="41"/>
  <c r="AY27" i="41"/>
  <c r="AX27" i="41"/>
  <c r="AW27" i="41"/>
  <c r="AV27" i="41"/>
  <c r="AU27" i="41"/>
  <c r="AI27" i="41"/>
  <c r="H27" i="41"/>
  <c r="G27" i="41"/>
  <c r="BG26" i="41"/>
  <c r="BE26" i="41"/>
  <c r="BD26" i="41"/>
  <c r="BC26" i="41"/>
  <c r="BB26" i="41"/>
  <c r="BA26" i="41"/>
  <c r="AX26" i="41"/>
  <c r="AW26" i="41"/>
  <c r="AV26" i="41"/>
  <c r="AU26" i="41"/>
  <c r="AI26" i="41"/>
  <c r="H26" i="41"/>
  <c r="AZ26" i="41" s="1"/>
  <c r="G26" i="41"/>
  <c r="AY26" i="41" s="1"/>
  <c r="BG25" i="41"/>
  <c r="BE25" i="41"/>
  <c r="BD25" i="41"/>
  <c r="BC25" i="41"/>
  <c r="BB25" i="41"/>
  <c r="BA25" i="41"/>
  <c r="AX25" i="41"/>
  <c r="AW25" i="41"/>
  <c r="AV25" i="41"/>
  <c r="AU25" i="41"/>
  <c r="AI25" i="41"/>
  <c r="H25" i="41"/>
  <c r="AZ25" i="41" s="1"/>
  <c r="G25" i="41"/>
  <c r="AY25" i="41" s="1"/>
  <c r="BG24" i="41"/>
  <c r="BE24" i="41"/>
  <c r="BD24" i="41"/>
  <c r="BC24" i="41"/>
  <c r="BB24" i="41"/>
  <c r="BA24" i="41"/>
  <c r="AX24" i="41"/>
  <c r="AW24" i="41"/>
  <c r="AV24" i="41"/>
  <c r="AU24" i="41"/>
  <c r="AI24" i="41"/>
  <c r="H24" i="41"/>
  <c r="AZ24" i="41" s="1"/>
  <c r="G24" i="41"/>
  <c r="AY24" i="41" s="1"/>
  <c r="BG23" i="41"/>
  <c r="BE23" i="41"/>
  <c r="BD23" i="41"/>
  <c r="BC23" i="41"/>
  <c r="BB23" i="41"/>
  <c r="BA23" i="41"/>
  <c r="AY23" i="41"/>
  <c r="AX23" i="41"/>
  <c r="AW23" i="41"/>
  <c r="AV23" i="41"/>
  <c r="AU23" i="41"/>
  <c r="AI23" i="41"/>
  <c r="H23" i="41"/>
  <c r="AZ23" i="41" s="1"/>
  <c r="G23" i="41"/>
  <c r="BG22" i="41"/>
  <c r="BE22" i="41"/>
  <c r="BD22" i="41"/>
  <c r="BC22" i="41"/>
  <c r="BB22" i="41"/>
  <c r="BA22" i="41"/>
  <c r="AX22" i="41"/>
  <c r="AW22" i="41"/>
  <c r="AV22" i="41"/>
  <c r="AU22" i="41"/>
  <c r="AI22" i="41"/>
  <c r="H22" i="41"/>
  <c r="AZ22" i="41" s="1"/>
  <c r="G22" i="41"/>
  <c r="AY22" i="41" s="1"/>
  <c r="BG21" i="41"/>
  <c r="BE21" i="41"/>
  <c r="BD21" i="41"/>
  <c r="BD37" i="41" s="1"/>
  <c r="BC21" i="41"/>
  <c r="BB21" i="41"/>
  <c r="BA21" i="41"/>
  <c r="AX21" i="41"/>
  <c r="AW21" i="41"/>
  <c r="AV21" i="41"/>
  <c r="AU21" i="41"/>
  <c r="AI21" i="41"/>
  <c r="AI37" i="41" s="1"/>
  <c r="H21" i="41"/>
  <c r="AZ21" i="41" s="1"/>
  <c r="G21" i="41"/>
  <c r="AY21" i="41" s="1"/>
  <c r="B21" i="41"/>
  <c r="BG15" i="41"/>
  <c r="BC15" i="41"/>
  <c r="BG14" i="41"/>
  <c r="BC14" i="41"/>
  <c r="AW14" i="41"/>
  <c r="BG13" i="41"/>
  <c r="BC13" i="41"/>
  <c r="AW13" i="41"/>
  <c r="S2" i="41"/>
  <c r="BF37" i="37"/>
  <c r="AJ37" i="37"/>
  <c r="AH37" i="37"/>
  <c r="AG37" i="37"/>
  <c r="AF37" i="37"/>
  <c r="AE37" i="37"/>
  <c r="AD37" i="37"/>
  <c r="AC37" i="37"/>
  <c r="AB37" i="37"/>
  <c r="AA37" i="37"/>
  <c r="Z37" i="37"/>
  <c r="Y37" i="37"/>
  <c r="X37" i="37"/>
  <c r="W37" i="37"/>
  <c r="V37" i="37"/>
  <c r="U37" i="37"/>
  <c r="Q37" i="37"/>
  <c r="O37" i="37"/>
  <c r="N37" i="37"/>
  <c r="M37" i="37"/>
  <c r="L37" i="37"/>
  <c r="K37" i="37"/>
  <c r="J37" i="37"/>
  <c r="C37" i="37"/>
  <c r="AU37" i="37" s="1"/>
  <c r="BG36" i="37"/>
  <c r="BE36" i="37"/>
  <c r="BD36" i="37"/>
  <c r="BC36" i="37"/>
  <c r="BB36" i="37"/>
  <c r="BA36" i="37"/>
  <c r="AV36" i="37"/>
  <c r="AU36" i="37"/>
  <c r="AI36" i="37"/>
  <c r="BG35" i="37"/>
  <c r="BE35" i="37"/>
  <c r="BD35" i="37"/>
  <c r="BC35" i="37"/>
  <c r="BB35" i="37"/>
  <c r="BA35" i="37"/>
  <c r="AV35" i="37"/>
  <c r="AU35" i="37"/>
  <c r="AI35" i="37"/>
  <c r="BG34" i="37"/>
  <c r="BE34" i="37"/>
  <c r="BD34" i="37"/>
  <c r="BC34" i="37"/>
  <c r="BB34" i="37"/>
  <c r="BA34" i="37"/>
  <c r="AV34" i="37"/>
  <c r="AU34" i="37"/>
  <c r="AI34" i="37"/>
  <c r="BG33" i="37"/>
  <c r="BE33" i="37"/>
  <c r="BD33" i="37"/>
  <c r="BC33" i="37"/>
  <c r="BB33" i="37"/>
  <c r="BA33" i="37"/>
  <c r="AX33" i="37"/>
  <c r="AW33" i="37"/>
  <c r="AV33" i="37"/>
  <c r="AU33" i="37"/>
  <c r="AZ33" i="37"/>
  <c r="AY33" i="37"/>
  <c r="BG32" i="37"/>
  <c r="BE32" i="37"/>
  <c r="BD32" i="37"/>
  <c r="BC32" i="37"/>
  <c r="BB32" i="37"/>
  <c r="BA32" i="37"/>
  <c r="AZ32" i="37"/>
  <c r="AX32" i="37"/>
  <c r="AW32" i="37"/>
  <c r="AV32" i="37"/>
  <c r="AU32" i="37"/>
  <c r="AI32" i="37"/>
  <c r="H32" i="37"/>
  <c r="AY32" i="37"/>
  <c r="BG31" i="37"/>
  <c r="BE31" i="37"/>
  <c r="BD31" i="37"/>
  <c r="BC31" i="37"/>
  <c r="BB31" i="37"/>
  <c r="BA31" i="37"/>
  <c r="AZ31" i="37"/>
  <c r="AY31" i="37"/>
  <c r="AX31" i="37"/>
  <c r="AW31" i="37"/>
  <c r="AV31" i="37"/>
  <c r="AU31" i="37"/>
  <c r="AI31" i="37"/>
  <c r="H31" i="37"/>
  <c r="BG30" i="37"/>
  <c r="BE30" i="37"/>
  <c r="BD30" i="37"/>
  <c r="BC30" i="37"/>
  <c r="BB30" i="37"/>
  <c r="BA30" i="37"/>
  <c r="AZ30" i="37"/>
  <c r="AX30" i="37"/>
  <c r="AW30" i="37"/>
  <c r="AV30" i="37"/>
  <c r="AU30" i="37"/>
  <c r="AI30" i="37"/>
  <c r="H30" i="37"/>
  <c r="AY30" i="37"/>
  <c r="BG29" i="37"/>
  <c r="BE29" i="37"/>
  <c r="BD29" i="37"/>
  <c r="BC29" i="37"/>
  <c r="BB29" i="37"/>
  <c r="BA29" i="37"/>
  <c r="AY29" i="37"/>
  <c r="AX29" i="37"/>
  <c r="AW29" i="37"/>
  <c r="AV29" i="37"/>
  <c r="AU29" i="37"/>
  <c r="AI29" i="37"/>
  <c r="H29" i="37"/>
  <c r="AZ29" i="37" s="1"/>
  <c r="BG28" i="37"/>
  <c r="BE28" i="37"/>
  <c r="BD28" i="37"/>
  <c r="BC28" i="37"/>
  <c r="BB28" i="37"/>
  <c r="BA28" i="37"/>
  <c r="AZ28" i="37"/>
  <c r="AY28" i="37"/>
  <c r="AX28" i="37"/>
  <c r="AW28" i="37"/>
  <c r="AV28" i="37"/>
  <c r="AU28" i="37"/>
  <c r="AI28" i="37"/>
  <c r="H28" i="37"/>
  <c r="BG27" i="37"/>
  <c r="BE27" i="37"/>
  <c r="BD27" i="37"/>
  <c r="BC27" i="37"/>
  <c r="BB27" i="37"/>
  <c r="BA27" i="37"/>
  <c r="AZ27" i="37"/>
  <c r="AY27" i="37"/>
  <c r="AX27" i="37"/>
  <c r="AW27" i="37"/>
  <c r="AV27" i="37"/>
  <c r="AU27" i="37"/>
  <c r="AI27" i="37"/>
  <c r="H27" i="37"/>
  <c r="BG26" i="37"/>
  <c r="BE26" i="37"/>
  <c r="BD26" i="37"/>
  <c r="BC26" i="37"/>
  <c r="BB26" i="37"/>
  <c r="BA26" i="37"/>
  <c r="AZ26" i="37"/>
  <c r="AX26" i="37"/>
  <c r="AW26" i="37"/>
  <c r="AV26" i="37"/>
  <c r="AU26" i="37"/>
  <c r="AI26" i="37"/>
  <c r="H26" i="37"/>
  <c r="AY26" i="37"/>
  <c r="BG25" i="37"/>
  <c r="BE25" i="37"/>
  <c r="BD25" i="37"/>
  <c r="BC25" i="37"/>
  <c r="BB25" i="37"/>
  <c r="BA25" i="37"/>
  <c r="AY25" i="37"/>
  <c r="AX25" i="37"/>
  <c r="AW25" i="37"/>
  <c r="AV25" i="37"/>
  <c r="AU25" i="37"/>
  <c r="AI25" i="37"/>
  <c r="H25" i="37"/>
  <c r="AZ25" i="37" s="1"/>
  <c r="BG24" i="37"/>
  <c r="BE24" i="37"/>
  <c r="BD24" i="37"/>
  <c r="BC24" i="37"/>
  <c r="BB24" i="37"/>
  <c r="BA24" i="37"/>
  <c r="AZ24" i="37"/>
  <c r="AY24" i="37"/>
  <c r="AX24" i="37"/>
  <c r="AW24" i="37"/>
  <c r="AV24" i="37"/>
  <c r="AU24" i="37"/>
  <c r="AI24" i="37"/>
  <c r="H24" i="37"/>
  <c r="BG23" i="37"/>
  <c r="BE23" i="37"/>
  <c r="BD23" i="37"/>
  <c r="BC23" i="37"/>
  <c r="BB23" i="37"/>
  <c r="BA23" i="37"/>
  <c r="AZ23" i="37"/>
  <c r="AY23" i="37"/>
  <c r="AX23" i="37"/>
  <c r="AW23" i="37"/>
  <c r="AV23" i="37"/>
  <c r="AU23" i="37"/>
  <c r="AI23" i="37"/>
  <c r="H23" i="37"/>
  <c r="BG22" i="37"/>
  <c r="BE22" i="37"/>
  <c r="BD22" i="37"/>
  <c r="BC22" i="37"/>
  <c r="BB22" i="37"/>
  <c r="BA22" i="37"/>
  <c r="AZ22" i="37"/>
  <c r="AX22" i="37"/>
  <c r="AW22" i="37"/>
  <c r="AV22" i="37"/>
  <c r="AU22" i="37"/>
  <c r="AI22" i="37"/>
  <c r="H22" i="37"/>
  <c r="AY22" i="37"/>
  <c r="BG21" i="37"/>
  <c r="BE21" i="37"/>
  <c r="BD21" i="37"/>
  <c r="BD37" i="37" s="1"/>
  <c r="BC21" i="37"/>
  <c r="BC37" i="37" s="1"/>
  <c r="BB21" i="37"/>
  <c r="BA21" i="37"/>
  <c r="AY21" i="37"/>
  <c r="AX21" i="37"/>
  <c r="AW21" i="37"/>
  <c r="AV21" i="37"/>
  <c r="AU21" i="37"/>
  <c r="AI21" i="37"/>
  <c r="AI37" i="37" s="1"/>
  <c r="H21" i="37"/>
  <c r="AZ21" i="37" s="1"/>
  <c r="B21" i="37"/>
  <c r="BG15" i="37"/>
  <c r="BC15" i="37"/>
  <c r="BG14" i="37"/>
  <c r="BC14" i="37"/>
  <c r="AW14" i="37"/>
  <c r="BC13" i="37"/>
  <c r="AW13" i="37"/>
  <c r="S2" i="37"/>
  <c r="BF37" i="36"/>
  <c r="AJ37" i="36"/>
  <c r="AH37" i="36"/>
  <c r="AG37" i="36"/>
  <c r="AF37" i="36"/>
  <c r="AE37" i="36"/>
  <c r="AD37" i="36"/>
  <c r="AC37" i="36"/>
  <c r="AB37" i="36"/>
  <c r="AA37" i="36"/>
  <c r="Z37" i="36"/>
  <c r="Y37" i="36"/>
  <c r="X37" i="36"/>
  <c r="W37" i="36"/>
  <c r="V37" i="36"/>
  <c r="U37" i="36"/>
  <c r="Q37" i="36"/>
  <c r="O37" i="36"/>
  <c r="N37" i="36"/>
  <c r="M37" i="36"/>
  <c r="L37" i="36"/>
  <c r="K37" i="36"/>
  <c r="J37" i="36"/>
  <c r="C37" i="36"/>
  <c r="AU37" i="36" s="1"/>
  <c r="BG36" i="36"/>
  <c r="BE36" i="36"/>
  <c r="BD36" i="36"/>
  <c r="BC36" i="36"/>
  <c r="BB36" i="36"/>
  <c r="BA36" i="36"/>
  <c r="AV36" i="36"/>
  <c r="AU36" i="36"/>
  <c r="AI36" i="36"/>
  <c r="BG35" i="36"/>
  <c r="BE35" i="36"/>
  <c r="BD35" i="36"/>
  <c r="BC35" i="36"/>
  <c r="BB35" i="36"/>
  <c r="BA35" i="36"/>
  <c r="AV35" i="36"/>
  <c r="AU35" i="36"/>
  <c r="AI35" i="36"/>
  <c r="BG34" i="36"/>
  <c r="BE34" i="36"/>
  <c r="BD34" i="36"/>
  <c r="BC34" i="36"/>
  <c r="BB34" i="36"/>
  <c r="BA34" i="36"/>
  <c r="AV34" i="36"/>
  <c r="AU34" i="36"/>
  <c r="AI34" i="36"/>
  <c r="BG33" i="36"/>
  <c r="BE33" i="36"/>
  <c r="BD33" i="36"/>
  <c r="BC33" i="36"/>
  <c r="BB33" i="36"/>
  <c r="BA33" i="36"/>
  <c r="AX33" i="36"/>
  <c r="AW33" i="36"/>
  <c r="AV33" i="36"/>
  <c r="AU33" i="36"/>
  <c r="AI33" i="36"/>
  <c r="AZ33" i="36"/>
  <c r="AY33" i="36"/>
  <c r="BG32" i="36"/>
  <c r="BE32" i="36"/>
  <c r="BD32" i="36"/>
  <c r="BC32" i="36"/>
  <c r="BB32" i="36"/>
  <c r="BA32" i="36"/>
  <c r="AZ32" i="36"/>
  <c r="AX32" i="36"/>
  <c r="AW32" i="36"/>
  <c r="AV32" i="36"/>
  <c r="AU32" i="36"/>
  <c r="AI32" i="36"/>
  <c r="AY32" i="36"/>
  <c r="BG31" i="36"/>
  <c r="BE31" i="36"/>
  <c r="BD31" i="36"/>
  <c r="BC31" i="36"/>
  <c r="BB31" i="36"/>
  <c r="BA31" i="36"/>
  <c r="AX31" i="36"/>
  <c r="AW31" i="36"/>
  <c r="AV31" i="36"/>
  <c r="AU31" i="36"/>
  <c r="AI31" i="36"/>
  <c r="AY31" i="36"/>
  <c r="BG30" i="36"/>
  <c r="BE30" i="36"/>
  <c r="BD30" i="36"/>
  <c r="BC30" i="36"/>
  <c r="BB30" i="36"/>
  <c r="BA30" i="36"/>
  <c r="AY30" i="36"/>
  <c r="AX30" i="36"/>
  <c r="AW30" i="36"/>
  <c r="AV30" i="36"/>
  <c r="AU30" i="36"/>
  <c r="AI30" i="36"/>
  <c r="AZ30" i="36"/>
  <c r="BG29" i="36"/>
  <c r="BE29" i="36"/>
  <c r="BD29" i="36"/>
  <c r="BC29" i="36"/>
  <c r="BB29" i="36"/>
  <c r="BA29" i="36"/>
  <c r="AZ29" i="36"/>
  <c r="AY29" i="36"/>
  <c r="AX29" i="36"/>
  <c r="AW29" i="36"/>
  <c r="AV29" i="36"/>
  <c r="AU29" i="36"/>
  <c r="AI29" i="36"/>
  <c r="BG28" i="36"/>
  <c r="BE28" i="36"/>
  <c r="BD28" i="36"/>
  <c r="BC28" i="36"/>
  <c r="BB28" i="36"/>
  <c r="BA28" i="36"/>
  <c r="AZ28" i="36"/>
  <c r="AX28" i="36"/>
  <c r="AW28" i="36"/>
  <c r="AV28" i="36"/>
  <c r="AU28" i="36"/>
  <c r="AI28" i="36"/>
  <c r="AY28" i="36"/>
  <c r="BG27" i="36"/>
  <c r="BE27" i="36"/>
  <c r="BD27" i="36"/>
  <c r="BC27" i="36"/>
  <c r="BB27" i="36"/>
  <c r="BA27" i="36"/>
  <c r="AX27" i="36"/>
  <c r="AW27" i="36"/>
  <c r="AV27" i="36"/>
  <c r="AU27" i="36"/>
  <c r="AI27" i="36"/>
  <c r="AZ27" i="36"/>
  <c r="AY27" i="36"/>
  <c r="BG26" i="36"/>
  <c r="BE26" i="36"/>
  <c r="BD26" i="36"/>
  <c r="BC26" i="36"/>
  <c r="BB26" i="36"/>
  <c r="BA26" i="36"/>
  <c r="AX26" i="36"/>
  <c r="AW26" i="36"/>
  <c r="AV26" i="36"/>
  <c r="AU26" i="36"/>
  <c r="AI26" i="36"/>
  <c r="AZ26" i="36"/>
  <c r="BG25" i="36"/>
  <c r="BE25" i="36"/>
  <c r="BD25" i="36"/>
  <c r="BC25" i="36"/>
  <c r="BB25" i="36"/>
  <c r="BA25" i="36"/>
  <c r="AZ25" i="36"/>
  <c r="AY25" i="36"/>
  <c r="AX25" i="36"/>
  <c r="AW25" i="36"/>
  <c r="AV25" i="36"/>
  <c r="AU25" i="36"/>
  <c r="AI25" i="36"/>
  <c r="BG24" i="36"/>
  <c r="BE24" i="36"/>
  <c r="BD24" i="36"/>
  <c r="BC24" i="36"/>
  <c r="BB24" i="36"/>
  <c r="BA24" i="36"/>
  <c r="AZ24" i="36"/>
  <c r="AX24" i="36"/>
  <c r="AW24" i="36"/>
  <c r="AV24" i="36"/>
  <c r="AU24" i="36"/>
  <c r="AI24" i="36"/>
  <c r="AY24" i="36"/>
  <c r="BG23" i="36"/>
  <c r="BE23" i="36"/>
  <c r="BD23" i="36"/>
  <c r="BC23" i="36"/>
  <c r="BB23" i="36"/>
  <c r="BA23" i="36"/>
  <c r="AX23" i="36"/>
  <c r="AW23" i="36"/>
  <c r="AV23" i="36"/>
  <c r="AU23" i="36"/>
  <c r="AI23" i="36"/>
  <c r="AZ23" i="36"/>
  <c r="AY23" i="36"/>
  <c r="BG22" i="36"/>
  <c r="BE22" i="36"/>
  <c r="BD22" i="36"/>
  <c r="BC22" i="36"/>
  <c r="BB22" i="36"/>
  <c r="BA22" i="36"/>
  <c r="AY22" i="36"/>
  <c r="AX22" i="36"/>
  <c r="AW22" i="36"/>
  <c r="AV22" i="36"/>
  <c r="AU22" i="36"/>
  <c r="AI22" i="36"/>
  <c r="AZ22" i="36"/>
  <c r="BG21" i="36"/>
  <c r="BE21" i="36"/>
  <c r="BD21" i="36"/>
  <c r="BD37" i="36" s="1"/>
  <c r="BC21" i="36"/>
  <c r="BB21" i="36"/>
  <c r="BA21" i="36"/>
  <c r="AZ21" i="36"/>
  <c r="AY21" i="36"/>
  <c r="AX21" i="36"/>
  <c r="AW21" i="36"/>
  <c r="AV21" i="36"/>
  <c r="AU21" i="36"/>
  <c r="AI21" i="36"/>
  <c r="B21" i="36"/>
  <c r="BG15" i="36"/>
  <c r="BC15" i="36"/>
  <c r="BG14" i="36"/>
  <c r="BC14" i="36"/>
  <c r="AW14" i="36"/>
  <c r="BG13" i="36"/>
  <c r="BC13" i="36"/>
  <c r="AW13" i="36"/>
  <c r="S2" i="36"/>
  <c r="E30" i="35"/>
  <c r="F30" i="35"/>
  <c r="AI30" i="35"/>
  <c r="AU30" i="35"/>
  <c r="AV30" i="35"/>
  <c r="AW30" i="35"/>
  <c r="AX30" i="35"/>
  <c r="AY30" i="35"/>
  <c r="AZ30" i="35"/>
  <c r="BA30" i="35"/>
  <c r="BB30" i="35"/>
  <c r="BC30" i="35"/>
  <c r="BD30" i="35"/>
  <c r="BE30" i="35"/>
  <c r="BG30" i="35"/>
  <c r="BG29" i="35"/>
  <c r="BE29" i="35"/>
  <c r="BD29" i="35"/>
  <c r="BC29" i="35"/>
  <c r="BB29" i="35"/>
  <c r="BA29" i="35"/>
  <c r="AZ29" i="35"/>
  <c r="AY29" i="35"/>
  <c r="AX29" i="35"/>
  <c r="AV29" i="35"/>
  <c r="AU29" i="35"/>
  <c r="AI29" i="35"/>
  <c r="F29" i="35"/>
  <c r="E29" i="35"/>
  <c r="AW29" i="35" s="1"/>
  <c r="E21" i="35"/>
  <c r="E22" i="35"/>
  <c r="AW22" i="35" s="1"/>
  <c r="E23" i="35"/>
  <c r="AW23" i="35" s="1"/>
  <c r="E24" i="35"/>
  <c r="AW24" i="35" s="1"/>
  <c r="E25" i="35"/>
  <c r="E26" i="35"/>
  <c r="AW26" i="35" s="1"/>
  <c r="E27" i="35"/>
  <c r="E28" i="35"/>
  <c r="F21" i="35"/>
  <c r="F22" i="35"/>
  <c r="F23" i="35"/>
  <c r="F24" i="35"/>
  <c r="F25" i="35"/>
  <c r="F26" i="35"/>
  <c r="F27" i="35"/>
  <c r="F28" i="35"/>
  <c r="AW25" i="35"/>
  <c r="BF37" i="35"/>
  <c r="AJ37" i="35"/>
  <c r="AH37" i="35"/>
  <c r="AG37" i="35"/>
  <c r="AF37" i="35"/>
  <c r="AE37" i="35"/>
  <c r="AD37" i="35"/>
  <c r="AC37" i="35"/>
  <c r="AB37" i="35"/>
  <c r="AA37" i="35"/>
  <c r="Z37" i="35"/>
  <c r="Y37" i="35"/>
  <c r="X37" i="35"/>
  <c r="W37" i="35"/>
  <c r="V37" i="35"/>
  <c r="U37" i="35"/>
  <c r="Q37" i="35"/>
  <c r="O37" i="35"/>
  <c r="N37" i="35"/>
  <c r="M37" i="35"/>
  <c r="L37" i="35"/>
  <c r="K37" i="35"/>
  <c r="J37" i="35"/>
  <c r="C37" i="35"/>
  <c r="AU37" i="35" s="1"/>
  <c r="BG36" i="35"/>
  <c r="BE36" i="35"/>
  <c r="BD36" i="35"/>
  <c r="BC36" i="35"/>
  <c r="BB36" i="35"/>
  <c r="BA36" i="35"/>
  <c r="AV36" i="35"/>
  <c r="AU36" i="35"/>
  <c r="AI36" i="35"/>
  <c r="BG35" i="35"/>
  <c r="BE35" i="35"/>
  <c r="BD35" i="35"/>
  <c r="BC35" i="35"/>
  <c r="BB35" i="35"/>
  <c r="BA35" i="35"/>
  <c r="AV35" i="35"/>
  <c r="AU35" i="35"/>
  <c r="AI35" i="35"/>
  <c r="BG34" i="35"/>
  <c r="BE34" i="35"/>
  <c r="BD34" i="35"/>
  <c r="BC34" i="35"/>
  <c r="BB34" i="35"/>
  <c r="BA34" i="35"/>
  <c r="AV34" i="35"/>
  <c r="AU34" i="35"/>
  <c r="AI34" i="35"/>
  <c r="BG33" i="35"/>
  <c r="BE33" i="35"/>
  <c r="BD33" i="35"/>
  <c r="BC33" i="35"/>
  <c r="BB33" i="35"/>
  <c r="BA33" i="35"/>
  <c r="AV33" i="35"/>
  <c r="AU33" i="35"/>
  <c r="AI33" i="35"/>
  <c r="BG32" i="35"/>
  <c r="BE32" i="35"/>
  <c r="BD32" i="35"/>
  <c r="BC32" i="35"/>
  <c r="BB32" i="35"/>
  <c r="BA32" i="35"/>
  <c r="AV32" i="35"/>
  <c r="AU32" i="35"/>
  <c r="AI32" i="35"/>
  <c r="BG31" i="35"/>
  <c r="BE31" i="35"/>
  <c r="BD31" i="35"/>
  <c r="BC31" i="35"/>
  <c r="BB31" i="35"/>
  <c r="BA31" i="35"/>
  <c r="AV31" i="35"/>
  <c r="AU31" i="35"/>
  <c r="AI31" i="35"/>
  <c r="BG28" i="35"/>
  <c r="BE28" i="35"/>
  <c r="BD28" i="35"/>
  <c r="BC28" i="35"/>
  <c r="BB28" i="35"/>
  <c r="BA28" i="35"/>
  <c r="AV28" i="35"/>
  <c r="AU28" i="35"/>
  <c r="AI28" i="35"/>
  <c r="BG27" i="35"/>
  <c r="BE27" i="35"/>
  <c r="BD27" i="35"/>
  <c r="BC27" i="35"/>
  <c r="BB27" i="35"/>
  <c r="BA27" i="35"/>
  <c r="AV27" i="35"/>
  <c r="AU27" i="35"/>
  <c r="AI27" i="35"/>
  <c r="BG26" i="35"/>
  <c r="BE26" i="35"/>
  <c r="BD26" i="35"/>
  <c r="BC26" i="35"/>
  <c r="BB26" i="35"/>
  <c r="BA26" i="35"/>
  <c r="AY26" i="35"/>
  <c r="AV26" i="35"/>
  <c r="AU26" i="35"/>
  <c r="AI26" i="35"/>
  <c r="BG25" i="35"/>
  <c r="BE25" i="35"/>
  <c r="BD25" i="35"/>
  <c r="BC25" i="35"/>
  <c r="BB25" i="35"/>
  <c r="BA25" i="35"/>
  <c r="AV25" i="35"/>
  <c r="AU25" i="35"/>
  <c r="AI25" i="35"/>
  <c r="AY25" i="35"/>
  <c r="BG24" i="35"/>
  <c r="BE24" i="35"/>
  <c r="BD24" i="35"/>
  <c r="BC24" i="35"/>
  <c r="BB24" i="35"/>
  <c r="BA24" i="35"/>
  <c r="AV24" i="35"/>
  <c r="AU24" i="35"/>
  <c r="AI24" i="35"/>
  <c r="AY24" i="35"/>
  <c r="BG23" i="35"/>
  <c r="BE23" i="35"/>
  <c r="BD23" i="35"/>
  <c r="BC23" i="35"/>
  <c r="BB23" i="35"/>
  <c r="BA23" i="35"/>
  <c r="AY23" i="35"/>
  <c r="AV23" i="35"/>
  <c r="AU23" i="35"/>
  <c r="AI23" i="35"/>
  <c r="BG22" i="35"/>
  <c r="BE22" i="35"/>
  <c r="BD22" i="35"/>
  <c r="BC22" i="35"/>
  <c r="BB22" i="35"/>
  <c r="BA22" i="35"/>
  <c r="AV22" i="35"/>
  <c r="AU22" i="35"/>
  <c r="AI22" i="35"/>
  <c r="AY22" i="35"/>
  <c r="BG21" i="35"/>
  <c r="BE21" i="35"/>
  <c r="BD21" i="35"/>
  <c r="BC21" i="35"/>
  <c r="BB21" i="35"/>
  <c r="BA21" i="35"/>
  <c r="AW21" i="35"/>
  <c r="AV21" i="35"/>
  <c r="AU21" i="35"/>
  <c r="AI21" i="35"/>
  <c r="AY21" i="35"/>
  <c r="B21" i="35"/>
  <c r="BG15" i="35"/>
  <c r="BC15" i="35"/>
  <c r="BG14" i="35"/>
  <c r="BC14" i="35"/>
  <c r="AW14" i="35"/>
  <c r="BG13" i="35"/>
  <c r="BC13" i="35"/>
  <c r="AW13" i="35"/>
  <c r="S2" i="35"/>
  <c r="BF37" i="34"/>
  <c r="BD37" i="34"/>
  <c r="BB37" i="34"/>
  <c r="AJ37" i="34"/>
  <c r="AH37" i="34"/>
  <c r="AG37" i="34"/>
  <c r="AF37" i="34"/>
  <c r="AE37" i="34"/>
  <c r="AD37" i="34"/>
  <c r="AC37" i="34"/>
  <c r="AB37" i="34"/>
  <c r="AA37" i="34"/>
  <c r="Z37" i="34"/>
  <c r="Y37" i="34"/>
  <c r="X37" i="34"/>
  <c r="W37" i="34"/>
  <c r="V37" i="34"/>
  <c r="U37" i="34"/>
  <c r="Q37" i="34"/>
  <c r="O37" i="34"/>
  <c r="N37" i="34"/>
  <c r="M37" i="34"/>
  <c r="L37" i="34"/>
  <c r="K37" i="34"/>
  <c r="J37" i="34"/>
  <c r="C37" i="34"/>
  <c r="AU37" i="34" s="1"/>
  <c r="BG36" i="34"/>
  <c r="BE36" i="34"/>
  <c r="BD36" i="34"/>
  <c r="BC36" i="34"/>
  <c r="BB36" i="34"/>
  <c r="BA36" i="34"/>
  <c r="AV36" i="34"/>
  <c r="AU36" i="34"/>
  <c r="AI36" i="34"/>
  <c r="BG35" i="34"/>
  <c r="BE35" i="34"/>
  <c r="BD35" i="34"/>
  <c r="BC35" i="34"/>
  <c r="BB35" i="34"/>
  <c r="BA35" i="34"/>
  <c r="AV35" i="34"/>
  <c r="AU35" i="34"/>
  <c r="AI35" i="34"/>
  <c r="BG34" i="34"/>
  <c r="BE34" i="34"/>
  <c r="BD34" i="34"/>
  <c r="BC34" i="34"/>
  <c r="BB34" i="34"/>
  <c r="BA34" i="34"/>
  <c r="AV34" i="34"/>
  <c r="AU34" i="34"/>
  <c r="AI34" i="34"/>
  <c r="BG33" i="34"/>
  <c r="BE33" i="34"/>
  <c r="BD33" i="34"/>
  <c r="BC33" i="34"/>
  <c r="BB33" i="34"/>
  <c r="BA33" i="34"/>
  <c r="AV33" i="34"/>
  <c r="AU33" i="34"/>
  <c r="AI33" i="34"/>
  <c r="BG32" i="34"/>
  <c r="BE32" i="34"/>
  <c r="BD32" i="34"/>
  <c r="BC32" i="34"/>
  <c r="BB32" i="34"/>
  <c r="BA32" i="34"/>
  <c r="AV32" i="34"/>
  <c r="AU32" i="34"/>
  <c r="AI32" i="34"/>
  <c r="BG31" i="34"/>
  <c r="BE31" i="34"/>
  <c r="BD31" i="34"/>
  <c r="BC31" i="34"/>
  <c r="BB31" i="34"/>
  <c r="BA31" i="34"/>
  <c r="AV31" i="34"/>
  <c r="AU31" i="34"/>
  <c r="AI31" i="34"/>
  <c r="BG30" i="34"/>
  <c r="BE30" i="34"/>
  <c r="BD30" i="34"/>
  <c r="BC30" i="34"/>
  <c r="BB30" i="34"/>
  <c r="BA30" i="34"/>
  <c r="AV30" i="34"/>
  <c r="AU30" i="34"/>
  <c r="AI30" i="34"/>
  <c r="BG29" i="34"/>
  <c r="BE29" i="34"/>
  <c r="BD29" i="34"/>
  <c r="BC29" i="34"/>
  <c r="BB29" i="34"/>
  <c r="BA29" i="34"/>
  <c r="AV29" i="34"/>
  <c r="AU29" i="34"/>
  <c r="AI29" i="34"/>
  <c r="BG28" i="34"/>
  <c r="BE28" i="34"/>
  <c r="BD28" i="34"/>
  <c r="BC28" i="34"/>
  <c r="BB28" i="34"/>
  <c r="BA28" i="34"/>
  <c r="AV28" i="34"/>
  <c r="AU28" i="34"/>
  <c r="AI28" i="34"/>
  <c r="BG27" i="34"/>
  <c r="BE27" i="34"/>
  <c r="BD27" i="34"/>
  <c r="BC27" i="34"/>
  <c r="BB27" i="34"/>
  <c r="BA27" i="34"/>
  <c r="AV27" i="34"/>
  <c r="AU27" i="34"/>
  <c r="AI27" i="34"/>
  <c r="BG26" i="34"/>
  <c r="BE26" i="34"/>
  <c r="BD26" i="34"/>
  <c r="BC26" i="34"/>
  <c r="BB26" i="34"/>
  <c r="BA26" i="34"/>
  <c r="AW26" i="34"/>
  <c r="AV26" i="34"/>
  <c r="AU26" i="34"/>
  <c r="AI26" i="34"/>
  <c r="G26" i="34"/>
  <c r="AY26" i="34" s="1"/>
  <c r="BG25" i="34"/>
  <c r="BE25" i="34"/>
  <c r="BD25" i="34"/>
  <c r="BC25" i="34"/>
  <c r="BB25" i="34"/>
  <c r="BA25" i="34"/>
  <c r="AW25" i="34"/>
  <c r="AV25" i="34"/>
  <c r="AU25" i="34"/>
  <c r="AI25" i="34"/>
  <c r="G25" i="34"/>
  <c r="AY25" i="34" s="1"/>
  <c r="BG24" i="34"/>
  <c r="BE24" i="34"/>
  <c r="BD24" i="34"/>
  <c r="BC24" i="34"/>
  <c r="BB24" i="34"/>
  <c r="BA24" i="34"/>
  <c r="AW24" i="34"/>
  <c r="AV24" i="34"/>
  <c r="AU24" i="34"/>
  <c r="AI24" i="34"/>
  <c r="G24" i="34"/>
  <c r="AY24" i="34" s="1"/>
  <c r="BG23" i="34"/>
  <c r="BE23" i="34"/>
  <c r="BD23" i="34"/>
  <c r="BC23" i="34"/>
  <c r="BB23" i="34"/>
  <c r="BA23" i="34"/>
  <c r="AY23" i="34"/>
  <c r="AW23" i="34"/>
  <c r="AV23" i="34"/>
  <c r="AU23" i="34"/>
  <c r="AI23" i="34"/>
  <c r="G23" i="34"/>
  <c r="BG22" i="34"/>
  <c r="BE22" i="34"/>
  <c r="BD22" i="34"/>
  <c r="BC22" i="34"/>
  <c r="BC37" i="34" s="1"/>
  <c r="BB22" i="34"/>
  <c r="BA22" i="34"/>
  <c r="AW22" i="34"/>
  <c r="AV22" i="34"/>
  <c r="AU22" i="34"/>
  <c r="AI22" i="34"/>
  <c r="AI37" i="34" s="1"/>
  <c r="G22" i="34"/>
  <c r="AY22" i="34" s="1"/>
  <c r="BG21" i="34"/>
  <c r="BE21" i="34"/>
  <c r="BD21" i="34"/>
  <c r="BC21" i="34"/>
  <c r="BB21" i="34"/>
  <c r="BA21" i="34"/>
  <c r="AW21" i="34"/>
  <c r="AV21" i="34"/>
  <c r="AU21" i="34"/>
  <c r="AI21" i="34"/>
  <c r="G21" i="34"/>
  <c r="AY21" i="34" s="1"/>
  <c r="B21" i="34"/>
  <c r="BG15" i="34"/>
  <c r="BC15" i="34"/>
  <c r="BG14" i="34"/>
  <c r="BC14" i="34"/>
  <c r="AW14" i="34"/>
  <c r="BG13" i="34"/>
  <c r="BC13" i="34"/>
  <c r="AW13" i="34"/>
  <c r="S2" i="34"/>
  <c r="BF37" i="33"/>
  <c r="AJ37" i="33"/>
  <c r="AH37" i="33"/>
  <c r="AG37" i="33"/>
  <c r="AF37" i="33"/>
  <c r="AE37" i="33"/>
  <c r="AD37" i="33"/>
  <c r="AC37" i="33"/>
  <c r="AB37" i="33"/>
  <c r="AA37" i="33"/>
  <c r="Z37" i="33"/>
  <c r="Y37" i="33"/>
  <c r="X37" i="33"/>
  <c r="W37" i="33"/>
  <c r="V37" i="33"/>
  <c r="U37" i="33"/>
  <c r="Q37" i="33"/>
  <c r="O37" i="33"/>
  <c r="N37" i="33"/>
  <c r="M37" i="33"/>
  <c r="L37" i="33"/>
  <c r="K37" i="33"/>
  <c r="J37" i="33"/>
  <c r="C37" i="33"/>
  <c r="AU37" i="33" s="1"/>
  <c r="BG36" i="33"/>
  <c r="BE36" i="33"/>
  <c r="BD36" i="33"/>
  <c r="BC36" i="33"/>
  <c r="BB36" i="33"/>
  <c r="BA36" i="33"/>
  <c r="AV36" i="33"/>
  <c r="AU36" i="33"/>
  <c r="AI36" i="33"/>
  <c r="BG35" i="33"/>
  <c r="BE35" i="33"/>
  <c r="BD35" i="33"/>
  <c r="BC35" i="33"/>
  <c r="BB35" i="33"/>
  <c r="BA35" i="33"/>
  <c r="AV35" i="33"/>
  <c r="AU35" i="33"/>
  <c r="AI35" i="33"/>
  <c r="BG34" i="33"/>
  <c r="BE34" i="33"/>
  <c r="BD34" i="33"/>
  <c r="BC34" i="33"/>
  <c r="BB34" i="33"/>
  <c r="BA34" i="33"/>
  <c r="AV34" i="33"/>
  <c r="AU34" i="33"/>
  <c r="AI34" i="33"/>
  <c r="BG33" i="33"/>
  <c r="BE33" i="33"/>
  <c r="BD33" i="33"/>
  <c r="BC33" i="33"/>
  <c r="BB33" i="33"/>
  <c r="BA33" i="33"/>
  <c r="AV33" i="33"/>
  <c r="AU33" i="33"/>
  <c r="AI33" i="33"/>
  <c r="BG32" i="33"/>
  <c r="BE32" i="33"/>
  <c r="BD32" i="33"/>
  <c r="BC32" i="33"/>
  <c r="BB32" i="33"/>
  <c r="BA32" i="33"/>
  <c r="AV32" i="33"/>
  <c r="AU32" i="33"/>
  <c r="AI32" i="33"/>
  <c r="BG31" i="33"/>
  <c r="BE31" i="33"/>
  <c r="BD31" i="33"/>
  <c r="BC31" i="33"/>
  <c r="BB31" i="33"/>
  <c r="BA31" i="33"/>
  <c r="AV31" i="33"/>
  <c r="AU31" i="33"/>
  <c r="AI31" i="33"/>
  <c r="BG30" i="33"/>
  <c r="BE30" i="33"/>
  <c r="BD30" i="33"/>
  <c r="BC30" i="33"/>
  <c r="BB30" i="33"/>
  <c r="BA30" i="33"/>
  <c r="AV30" i="33"/>
  <c r="AU30" i="33"/>
  <c r="AI30" i="33"/>
  <c r="BG29" i="33"/>
  <c r="BE29" i="33"/>
  <c r="BD29" i="33"/>
  <c r="BC29" i="33"/>
  <c r="BB29" i="33"/>
  <c r="BA29" i="33"/>
  <c r="AZ29" i="33"/>
  <c r="AY29" i="33"/>
  <c r="AX29" i="33"/>
  <c r="AW29" i="33"/>
  <c r="AV29" i="33"/>
  <c r="AU29" i="33"/>
  <c r="AI29" i="33"/>
  <c r="BG28" i="33"/>
  <c r="BE28" i="33"/>
  <c r="BD28" i="33"/>
  <c r="BC28" i="33"/>
  <c r="BB28" i="33"/>
  <c r="BA28" i="33"/>
  <c r="AZ28" i="33"/>
  <c r="AX28" i="33"/>
  <c r="AW28" i="33"/>
  <c r="AV28" i="33"/>
  <c r="AU28" i="33"/>
  <c r="AI28" i="33"/>
  <c r="AY28" i="33"/>
  <c r="BG27" i="33"/>
  <c r="BE27" i="33"/>
  <c r="BD27" i="33"/>
  <c r="BC27" i="33"/>
  <c r="BB27" i="33"/>
  <c r="BA27" i="33"/>
  <c r="AZ27" i="33"/>
  <c r="AY27" i="33"/>
  <c r="AX27" i="33"/>
  <c r="AW27" i="33"/>
  <c r="AV27" i="33"/>
  <c r="AU27" i="33"/>
  <c r="AI27" i="33"/>
  <c r="BG26" i="33"/>
  <c r="BE26" i="33"/>
  <c r="BD26" i="33"/>
  <c r="BC26" i="33"/>
  <c r="BB26" i="33"/>
  <c r="BA26" i="33"/>
  <c r="AX26" i="33"/>
  <c r="AW26" i="33"/>
  <c r="AV26" i="33"/>
  <c r="AU26" i="33"/>
  <c r="AI26" i="33"/>
  <c r="AZ26" i="33"/>
  <c r="AY26" i="33"/>
  <c r="BG25" i="33"/>
  <c r="BE25" i="33"/>
  <c r="BD25" i="33"/>
  <c r="BC25" i="33"/>
  <c r="BB25" i="33"/>
  <c r="BA25" i="33"/>
  <c r="AX25" i="33"/>
  <c r="AW25" i="33"/>
  <c r="AV25" i="33"/>
  <c r="AU25" i="33"/>
  <c r="AI25" i="33"/>
  <c r="AZ25" i="33"/>
  <c r="AY25" i="33"/>
  <c r="BG24" i="33"/>
  <c r="BE24" i="33"/>
  <c r="BD24" i="33"/>
  <c r="BC24" i="33"/>
  <c r="BB24" i="33"/>
  <c r="BA24" i="33"/>
  <c r="AX24" i="33"/>
  <c r="AW24" i="33"/>
  <c r="AV24" i="33"/>
  <c r="AU24" i="33"/>
  <c r="AI24" i="33"/>
  <c r="AZ24" i="33"/>
  <c r="AY24" i="33"/>
  <c r="BG23" i="33"/>
  <c r="BE23" i="33"/>
  <c r="BD23" i="33"/>
  <c r="BC23" i="33"/>
  <c r="BB23" i="33"/>
  <c r="BA23" i="33"/>
  <c r="AX23" i="33"/>
  <c r="AW23" i="33"/>
  <c r="AV23" i="33"/>
  <c r="AU23" i="33"/>
  <c r="AI23" i="33"/>
  <c r="AZ23" i="33"/>
  <c r="AY23" i="33"/>
  <c r="BG22" i="33"/>
  <c r="BE22" i="33"/>
  <c r="BD22" i="33"/>
  <c r="BC22" i="33"/>
  <c r="BB22" i="33"/>
  <c r="BA22" i="33"/>
  <c r="AX22" i="33"/>
  <c r="AW22" i="33"/>
  <c r="AV22" i="33"/>
  <c r="AU22" i="33"/>
  <c r="AI22" i="33"/>
  <c r="AZ22" i="33"/>
  <c r="AY22" i="33"/>
  <c r="BG21" i="33"/>
  <c r="BE21" i="33"/>
  <c r="BE37" i="33" s="1"/>
  <c r="BD21" i="33"/>
  <c r="BD37" i="33" s="1"/>
  <c r="BC21" i="33"/>
  <c r="BB21" i="33"/>
  <c r="BA21" i="33"/>
  <c r="AX21" i="33"/>
  <c r="AW21" i="33"/>
  <c r="AV21" i="33"/>
  <c r="AU21" i="33"/>
  <c r="AI21" i="33"/>
  <c r="AZ21" i="33"/>
  <c r="AY21" i="33"/>
  <c r="B21" i="33"/>
  <c r="BG15" i="33"/>
  <c r="BC15" i="33"/>
  <c r="BG14" i="33"/>
  <c r="BC14" i="33"/>
  <c r="AW14" i="33"/>
  <c r="BG13" i="33"/>
  <c r="BC13" i="33"/>
  <c r="AW13" i="33"/>
  <c r="S2" i="33"/>
  <c r="AY25" i="32"/>
  <c r="AY27" i="32"/>
  <c r="BF37" i="32"/>
  <c r="AJ37" i="32"/>
  <c r="AH37" i="32"/>
  <c r="AG37" i="32"/>
  <c r="AF37" i="32"/>
  <c r="AE37" i="32"/>
  <c r="AD37" i="32"/>
  <c r="AC37" i="32"/>
  <c r="AB37" i="32"/>
  <c r="AA37" i="32"/>
  <c r="Z37" i="32"/>
  <c r="Y37" i="32"/>
  <c r="X37" i="32"/>
  <c r="W37" i="32"/>
  <c r="V37" i="32"/>
  <c r="U37" i="32"/>
  <c r="Q37" i="32"/>
  <c r="O37" i="32"/>
  <c r="N37" i="32"/>
  <c r="M37" i="32"/>
  <c r="L37" i="32"/>
  <c r="K37" i="32"/>
  <c r="J37" i="32"/>
  <c r="C37" i="32"/>
  <c r="AU37" i="32" s="1"/>
  <c r="BG36" i="32"/>
  <c r="BE36" i="32"/>
  <c r="BD36" i="32"/>
  <c r="BC36" i="32"/>
  <c r="BB36" i="32"/>
  <c r="BA36" i="32"/>
  <c r="AV36" i="32"/>
  <c r="AU36" i="32"/>
  <c r="AI36" i="32"/>
  <c r="BG35" i="32"/>
  <c r="BE35" i="32"/>
  <c r="BD35" i="32"/>
  <c r="BC35" i="32"/>
  <c r="BB35" i="32"/>
  <c r="BA35" i="32"/>
  <c r="AV35" i="32"/>
  <c r="AU35" i="32"/>
  <c r="AI35" i="32"/>
  <c r="BG34" i="32"/>
  <c r="BE34" i="32"/>
  <c r="BD34" i="32"/>
  <c r="BC34" i="32"/>
  <c r="BB34" i="32"/>
  <c r="BA34" i="32"/>
  <c r="AV34" i="32"/>
  <c r="AU34" i="32"/>
  <c r="AI34" i="32"/>
  <c r="BG33" i="32"/>
  <c r="BE33" i="32"/>
  <c r="BD33" i="32"/>
  <c r="BC33" i="32"/>
  <c r="BB33" i="32"/>
  <c r="BA33" i="32"/>
  <c r="AV33" i="32"/>
  <c r="AU33" i="32"/>
  <c r="AI33" i="32"/>
  <c r="BG32" i="32"/>
  <c r="BE32" i="32"/>
  <c r="BD32" i="32"/>
  <c r="BC32" i="32"/>
  <c r="BB32" i="32"/>
  <c r="BA32" i="32"/>
  <c r="AV32" i="32"/>
  <c r="AU32" i="32"/>
  <c r="AI32" i="32"/>
  <c r="BG31" i="32"/>
  <c r="BE31" i="32"/>
  <c r="BD31" i="32"/>
  <c r="BC31" i="32"/>
  <c r="BB31" i="32"/>
  <c r="BA31" i="32"/>
  <c r="AV31" i="32"/>
  <c r="AU31" i="32"/>
  <c r="AI31" i="32"/>
  <c r="BG30" i="32"/>
  <c r="BE30" i="32"/>
  <c r="BD30" i="32"/>
  <c r="BC30" i="32"/>
  <c r="BB30" i="32"/>
  <c r="BA30" i="32"/>
  <c r="AV30" i="32"/>
  <c r="AU30" i="32"/>
  <c r="AI30" i="32"/>
  <c r="BG29" i="32"/>
  <c r="BE29" i="32"/>
  <c r="BD29" i="32"/>
  <c r="BC29" i="32"/>
  <c r="BB29" i="32"/>
  <c r="BA29" i="32"/>
  <c r="AZ29" i="32"/>
  <c r="AY29" i="32"/>
  <c r="AX29" i="32"/>
  <c r="AW29" i="32"/>
  <c r="AV29" i="32"/>
  <c r="AU29" i="32"/>
  <c r="AI29" i="32"/>
  <c r="H29" i="32"/>
  <c r="G29" i="32"/>
  <c r="BG28" i="32"/>
  <c r="BE28" i="32"/>
  <c r="BD28" i="32"/>
  <c r="BC28" i="32"/>
  <c r="BB28" i="32"/>
  <c r="BA28" i="32"/>
  <c r="AX28" i="32"/>
  <c r="AW28" i="32"/>
  <c r="AV28" i="32"/>
  <c r="AU28" i="32"/>
  <c r="AI28" i="32"/>
  <c r="H28" i="32"/>
  <c r="AZ28" i="32" s="1"/>
  <c r="G28" i="32"/>
  <c r="AY28" i="32" s="1"/>
  <c r="BG27" i="32"/>
  <c r="BE27" i="32"/>
  <c r="BD27" i="32"/>
  <c r="BC27" i="32"/>
  <c r="BB27" i="32"/>
  <c r="BA27" i="32"/>
  <c r="AZ27" i="32"/>
  <c r="AX27" i="32"/>
  <c r="AW27" i="32"/>
  <c r="AV27" i="32"/>
  <c r="AU27" i="32"/>
  <c r="AI27" i="32"/>
  <c r="BG26" i="32"/>
  <c r="BE26" i="32"/>
  <c r="BD26" i="32"/>
  <c r="BC26" i="32"/>
  <c r="BB26" i="32"/>
  <c r="BA26" i="32"/>
  <c r="AX26" i="32"/>
  <c r="AW26" i="32"/>
  <c r="AV26" i="32"/>
  <c r="AU26" i="32"/>
  <c r="AI26" i="32"/>
  <c r="AZ26" i="32"/>
  <c r="AY26" i="32"/>
  <c r="BG25" i="32"/>
  <c r="BE25" i="32"/>
  <c r="BD25" i="32"/>
  <c r="BC25" i="32"/>
  <c r="BB25" i="32"/>
  <c r="BA25" i="32"/>
  <c r="AX25" i="32"/>
  <c r="AW25" i="32"/>
  <c r="AV25" i="32"/>
  <c r="AU25" i="32"/>
  <c r="AI25" i="32"/>
  <c r="AZ25" i="32"/>
  <c r="BG24" i="32"/>
  <c r="BE24" i="32"/>
  <c r="BD24" i="32"/>
  <c r="BC24" i="32"/>
  <c r="BB24" i="32"/>
  <c r="BA24" i="32"/>
  <c r="AX24" i="32"/>
  <c r="AW24" i="32"/>
  <c r="AV24" i="32"/>
  <c r="AU24" i="32"/>
  <c r="AI24" i="32"/>
  <c r="AZ24" i="32"/>
  <c r="AY24" i="32"/>
  <c r="BG23" i="32"/>
  <c r="BE23" i="32"/>
  <c r="BD23" i="32"/>
  <c r="BC23" i="32"/>
  <c r="BB23" i="32"/>
  <c r="BA23" i="32"/>
  <c r="AX23" i="32"/>
  <c r="AW23" i="32"/>
  <c r="AV23" i="32"/>
  <c r="AU23" i="32"/>
  <c r="AI23" i="32"/>
  <c r="AZ23" i="32"/>
  <c r="AY23" i="32"/>
  <c r="BG22" i="32"/>
  <c r="BE22" i="32"/>
  <c r="BD22" i="32"/>
  <c r="BC22" i="32"/>
  <c r="BB22" i="32"/>
  <c r="BA22" i="32"/>
  <c r="AX22" i="32"/>
  <c r="AW22" i="32"/>
  <c r="AV22" i="32"/>
  <c r="AU22" i="32"/>
  <c r="AI22" i="32"/>
  <c r="AZ22" i="32"/>
  <c r="AY22" i="32"/>
  <c r="BG21" i="32"/>
  <c r="BE21" i="32"/>
  <c r="BD21" i="32"/>
  <c r="BD37" i="32" s="1"/>
  <c r="BC21" i="32"/>
  <c r="BB21" i="32"/>
  <c r="BB37" i="32" s="1"/>
  <c r="BA21" i="32"/>
  <c r="AX21" i="32"/>
  <c r="AW21" i="32"/>
  <c r="AV21" i="32"/>
  <c r="AU21" i="32"/>
  <c r="AI21" i="32"/>
  <c r="AZ21" i="32"/>
  <c r="AY21" i="32"/>
  <c r="B21" i="32"/>
  <c r="BG15" i="32"/>
  <c r="BC15" i="32"/>
  <c r="BG14" i="32"/>
  <c r="BC14" i="32"/>
  <c r="AW14" i="32"/>
  <c r="BG13" i="32"/>
  <c r="BC13" i="32"/>
  <c r="AW13" i="32"/>
  <c r="S2" i="32"/>
  <c r="BF37" i="31"/>
  <c r="AJ37" i="31"/>
  <c r="AH37" i="31"/>
  <c r="AG37" i="31"/>
  <c r="AF37" i="31"/>
  <c r="AE37" i="31"/>
  <c r="AD37" i="31"/>
  <c r="AC37" i="31"/>
  <c r="AB37" i="31"/>
  <c r="AA37" i="31"/>
  <c r="Z37" i="31"/>
  <c r="Y37" i="31"/>
  <c r="X37" i="31"/>
  <c r="W37" i="31"/>
  <c r="V37" i="31"/>
  <c r="U37" i="31"/>
  <c r="Q37" i="31"/>
  <c r="O37" i="31"/>
  <c r="N37" i="31"/>
  <c r="M37" i="31"/>
  <c r="L37" i="31"/>
  <c r="K37" i="31"/>
  <c r="J37" i="31"/>
  <c r="C37" i="31"/>
  <c r="AU37" i="31" s="1"/>
  <c r="BG36" i="31"/>
  <c r="BE36" i="31"/>
  <c r="BD36" i="31"/>
  <c r="BC36" i="31"/>
  <c r="BB36" i="31"/>
  <c r="BA36" i="31"/>
  <c r="AV36" i="31"/>
  <c r="AU36" i="31"/>
  <c r="AI36" i="31"/>
  <c r="BG35" i="31"/>
  <c r="BE35" i="31"/>
  <c r="BD35" i="31"/>
  <c r="BC35" i="31"/>
  <c r="BB35" i="31"/>
  <c r="BA35" i="31"/>
  <c r="AV35" i="31"/>
  <c r="AU35" i="31"/>
  <c r="AI35" i="31"/>
  <c r="BG34" i="31"/>
  <c r="BE34" i="31"/>
  <c r="BD34" i="31"/>
  <c r="BC34" i="31"/>
  <c r="BB34" i="31"/>
  <c r="BA34" i="31"/>
  <c r="AV34" i="31"/>
  <c r="AU34" i="31"/>
  <c r="AI34" i="31"/>
  <c r="BG33" i="31"/>
  <c r="BE33" i="31"/>
  <c r="BD33" i="31"/>
  <c r="BC33" i="31"/>
  <c r="BB33" i="31"/>
  <c r="BA33" i="31"/>
  <c r="AV33" i="31"/>
  <c r="AU33" i="31"/>
  <c r="AI33" i="31"/>
  <c r="BG32" i="31"/>
  <c r="BE32" i="31"/>
  <c r="BD32" i="31"/>
  <c r="BC32" i="31"/>
  <c r="BB32" i="31"/>
  <c r="BA32" i="31"/>
  <c r="AV32" i="31"/>
  <c r="AU32" i="31"/>
  <c r="AI32" i="31"/>
  <c r="BG31" i="31"/>
  <c r="BE31" i="31"/>
  <c r="BD31" i="31"/>
  <c r="BC31" i="31"/>
  <c r="BB31" i="31"/>
  <c r="BA31" i="31"/>
  <c r="AV31" i="31"/>
  <c r="AU31" i="31"/>
  <c r="AI31" i="31"/>
  <c r="BG30" i="31"/>
  <c r="BE30" i="31"/>
  <c r="BD30" i="31"/>
  <c r="BC30" i="31"/>
  <c r="BB30" i="31"/>
  <c r="BA30" i="31"/>
  <c r="AV30" i="31"/>
  <c r="AU30" i="31"/>
  <c r="AI30" i="31"/>
  <c r="BG29" i="31"/>
  <c r="BE29" i="31"/>
  <c r="BD29" i="31"/>
  <c r="BC29" i="31"/>
  <c r="BB29" i="31"/>
  <c r="BA29" i="31"/>
  <c r="AZ29" i="31"/>
  <c r="AY29" i="31"/>
  <c r="AX29" i="31"/>
  <c r="AW29" i="31"/>
  <c r="AV29" i="31"/>
  <c r="AU29" i="31"/>
  <c r="AI29" i="31"/>
  <c r="H29" i="31"/>
  <c r="G29" i="31"/>
  <c r="BG28" i="31"/>
  <c r="BE28" i="31"/>
  <c r="BD28" i="31"/>
  <c r="BC28" i="31"/>
  <c r="BB28" i="31"/>
  <c r="BA28" i="31"/>
  <c r="AX28" i="31"/>
  <c r="AW28" i="31"/>
  <c r="AV28" i="31"/>
  <c r="AU28" i="31"/>
  <c r="AI28" i="31"/>
  <c r="H28" i="31"/>
  <c r="AZ28" i="31" s="1"/>
  <c r="G28" i="31"/>
  <c r="AY28" i="31" s="1"/>
  <c r="BG27" i="31"/>
  <c r="BE27" i="31"/>
  <c r="BD27" i="31"/>
  <c r="BC27" i="31"/>
  <c r="BB27" i="31"/>
  <c r="BA27" i="31"/>
  <c r="AZ27" i="31"/>
  <c r="AY27" i="31"/>
  <c r="AX27" i="31"/>
  <c r="AW27" i="31"/>
  <c r="AV27" i="31"/>
  <c r="AU27" i="31"/>
  <c r="AI27" i="31"/>
  <c r="H27" i="31"/>
  <c r="G27" i="31"/>
  <c r="BG26" i="31"/>
  <c r="BE26" i="31"/>
  <c r="BD26" i="31"/>
  <c r="BC26" i="31"/>
  <c r="BB26" i="31"/>
  <c r="BA26" i="31"/>
  <c r="AX26" i="31"/>
  <c r="AW26" i="31"/>
  <c r="AV26" i="31"/>
  <c r="AU26" i="31"/>
  <c r="AI26" i="31"/>
  <c r="H26" i="31"/>
  <c r="AZ26" i="31" s="1"/>
  <c r="G26" i="31"/>
  <c r="AY26" i="31" s="1"/>
  <c r="BG25" i="31"/>
  <c r="BE25" i="31"/>
  <c r="BD25" i="31"/>
  <c r="BC25" i="31"/>
  <c r="BB25" i="31"/>
  <c r="BA25" i="31"/>
  <c r="AY25" i="31"/>
  <c r="AX25" i="31"/>
  <c r="AW25" i="31"/>
  <c r="AV25" i="31"/>
  <c r="AU25" i="31"/>
  <c r="AI25" i="31"/>
  <c r="H25" i="31"/>
  <c r="AZ25" i="31" s="1"/>
  <c r="G25" i="31"/>
  <c r="BG24" i="31"/>
  <c r="BE24" i="31"/>
  <c r="BD24" i="31"/>
  <c r="BC24" i="31"/>
  <c r="BB24" i="31"/>
  <c r="BA24" i="31"/>
  <c r="AX24" i="31"/>
  <c r="AW24" i="31"/>
  <c r="AV24" i="31"/>
  <c r="AU24" i="31"/>
  <c r="AI24" i="31"/>
  <c r="H24" i="31"/>
  <c r="AZ24" i="31" s="1"/>
  <c r="G24" i="31"/>
  <c r="AY24" i="31" s="1"/>
  <c r="BG23" i="31"/>
  <c r="BE23" i="31"/>
  <c r="BD23" i="31"/>
  <c r="BC23" i="31"/>
  <c r="BB23" i="31"/>
  <c r="BA23" i="31"/>
  <c r="AX23" i="31"/>
  <c r="AW23" i="31"/>
  <c r="AV23" i="31"/>
  <c r="AU23" i="31"/>
  <c r="AI23" i="31"/>
  <c r="H23" i="31"/>
  <c r="AZ23" i="31" s="1"/>
  <c r="G23" i="31"/>
  <c r="AY23" i="31" s="1"/>
  <c r="BG22" i="31"/>
  <c r="BE22" i="31"/>
  <c r="BD22" i="31"/>
  <c r="BC22" i="31"/>
  <c r="BB22" i="31"/>
  <c r="BA22" i="31"/>
  <c r="AX22" i="31"/>
  <c r="AW22" i="31"/>
  <c r="AV22" i="31"/>
  <c r="AU22" i="31"/>
  <c r="AI22" i="31"/>
  <c r="H22" i="31"/>
  <c r="AZ22" i="31" s="1"/>
  <c r="G22" i="31"/>
  <c r="AY22" i="31" s="1"/>
  <c r="BG21" i="31"/>
  <c r="BE21" i="31"/>
  <c r="BE37" i="31" s="1"/>
  <c r="BD21" i="31"/>
  <c r="BD37" i="31" s="1"/>
  <c r="BC21" i="31"/>
  <c r="BC37" i="31" s="1"/>
  <c r="BB21" i="31"/>
  <c r="BB37" i="31" s="1"/>
  <c r="BA21" i="31"/>
  <c r="AX21" i="31"/>
  <c r="AW21" i="31"/>
  <c r="AV21" i="31"/>
  <c r="AU21" i="31"/>
  <c r="AI21" i="31"/>
  <c r="AI37" i="31" s="1"/>
  <c r="H21" i="31"/>
  <c r="AZ21" i="31" s="1"/>
  <c r="G21" i="31"/>
  <c r="AY21" i="31" s="1"/>
  <c r="B21" i="31"/>
  <c r="BG15" i="31"/>
  <c r="BC15" i="31"/>
  <c r="BG14" i="31"/>
  <c r="BC14" i="31"/>
  <c r="AW14" i="31"/>
  <c r="BG13" i="31"/>
  <c r="BC13" i="31"/>
  <c r="AW13" i="31"/>
  <c r="S2" i="31"/>
  <c r="BB37" i="42" l="1"/>
  <c r="BC37" i="42"/>
  <c r="BD37" i="42"/>
  <c r="BE37" i="42"/>
  <c r="BE37" i="41"/>
  <c r="BB37" i="41"/>
  <c r="BC37" i="41"/>
  <c r="BE37" i="37"/>
  <c r="BB37" i="37"/>
  <c r="BE37" i="36"/>
  <c r="AI37" i="36"/>
  <c r="BB37" i="36"/>
  <c r="BC37" i="36"/>
  <c r="AI37" i="35"/>
  <c r="BB37" i="35"/>
  <c r="BC37" i="35"/>
  <c r="BD37" i="35"/>
  <c r="BE37" i="35"/>
  <c r="BE37" i="34"/>
  <c r="AI37" i="33"/>
  <c r="BB37" i="33"/>
  <c r="BC37" i="33"/>
  <c r="BE37" i="32"/>
  <c r="AI37" i="32"/>
  <c r="BC37" i="32"/>
  <c r="BF37" i="30"/>
  <c r="AJ37" i="30"/>
  <c r="AH37" i="30"/>
  <c r="AG37" i="30"/>
  <c r="AF37" i="30"/>
  <c r="AE37" i="30"/>
  <c r="AD37" i="30"/>
  <c r="AC37" i="30"/>
  <c r="AB37" i="30"/>
  <c r="AA37" i="30"/>
  <c r="Z37" i="30"/>
  <c r="Y37" i="30"/>
  <c r="X37" i="30"/>
  <c r="W37" i="30"/>
  <c r="V37" i="30"/>
  <c r="U37" i="30"/>
  <c r="Q37" i="30"/>
  <c r="O37" i="30"/>
  <c r="N37" i="30"/>
  <c r="M37" i="30"/>
  <c r="L37" i="30"/>
  <c r="K37" i="30"/>
  <c r="J37" i="30"/>
  <c r="C37" i="30"/>
  <c r="AU37" i="30" s="1"/>
  <c r="BG36" i="30"/>
  <c r="BE36" i="30"/>
  <c r="BD36" i="30"/>
  <c r="BC36" i="30"/>
  <c r="BB36" i="30"/>
  <c r="BA36" i="30"/>
  <c r="AV36" i="30"/>
  <c r="AU36" i="30"/>
  <c r="AI36" i="30"/>
  <c r="BG35" i="30"/>
  <c r="BE35" i="30"/>
  <c r="BD35" i="30"/>
  <c r="BC35" i="30"/>
  <c r="BB35" i="30"/>
  <c r="BA35" i="30"/>
  <c r="AV35" i="30"/>
  <c r="AU35" i="30"/>
  <c r="AI35" i="30"/>
  <c r="BG34" i="30"/>
  <c r="BE34" i="30"/>
  <c r="BD34" i="30"/>
  <c r="BC34" i="30"/>
  <c r="BB34" i="30"/>
  <c r="BA34" i="30"/>
  <c r="AV34" i="30"/>
  <c r="AU34" i="30"/>
  <c r="AI34" i="30"/>
  <c r="BG33" i="30"/>
  <c r="BE33" i="30"/>
  <c r="BD33" i="30"/>
  <c r="BC33" i="30"/>
  <c r="BB33" i="30"/>
  <c r="BA33" i="30"/>
  <c r="AV33" i="30"/>
  <c r="AU33" i="30"/>
  <c r="AI33" i="30"/>
  <c r="BG32" i="30"/>
  <c r="BE32" i="30"/>
  <c r="BD32" i="30"/>
  <c r="BC32" i="30"/>
  <c r="BB32" i="30"/>
  <c r="BA32" i="30"/>
  <c r="AV32" i="30"/>
  <c r="AU32" i="30"/>
  <c r="AI32" i="30"/>
  <c r="BG31" i="30"/>
  <c r="BE31" i="30"/>
  <c r="BD31" i="30"/>
  <c r="BC31" i="30"/>
  <c r="BB31" i="30"/>
  <c r="BA31" i="30"/>
  <c r="AV31" i="30"/>
  <c r="AU31" i="30"/>
  <c r="AI31" i="30"/>
  <c r="BG30" i="30"/>
  <c r="BE30" i="30"/>
  <c r="BD30" i="30"/>
  <c r="BC30" i="30"/>
  <c r="BB30" i="30"/>
  <c r="BA30" i="30"/>
  <c r="AV30" i="30"/>
  <c r="AU30" i="30"/>
  <c r="AI30" i="30"/>
  <c r="BG29" i="30"/>
  <c r="BE29" i="30"/>
  <c r="BD29" i="30"/>
  <c r="BC29" i="30"/>
  <c r="BB29" i="30"/>
  <c r="BA29" i="30"/>
  <c r="AV29" i="30"/>
  <c r="AU29" i="30"/>
  <c r="AI29" i="30"/>
  <c r="BG28" i="30"/>
  <c r="BE28" i="30"/>
  <c r="BD28" i="30"/>
  <c r="BC28" i="30"/>
  <c r="BB28" i="30"/>
  <c r="BA28" i="30"/>
  <c r="AV28" i="30"/>
  <c r="AU28" i="30"/>
  <c r="AI28" i="30"/>
  <c r="BG27" i="30"/>
  <c r="BE27" i="30"/>
  <c r="BD27" i="30"/>
  <c r="BC27" i="30"/>
  <c r="BB27" i="30"/>
  <c r="BA27" i="30"/>
  <c r="AV27" i="30"/>
  <c r="AU27" i="30"/>
  <c r="AI27" i="30"/>
  <c r="BG26" i="30"/>
  <c r="BE26" i="30"/>
  <c r="BD26" i="30"/>
  <c r="BC26" i="30"/>
  <c r="BB26" i="30"/>
  <c r="BA26" i="30"/>
  <c r="AW26" i="30"/>
  <c r="AV26" i="30"/>
  <c r="AU26" i="30"/>
  <c r="AI26" i="30"/>
  <c r="AY26" i="30"/>
  <c r="BG25" i="30"/>
  <c r="BE25" i="30"/>
  <c r="BD25" i="30"/>
  <c r="BC25" i="30"/>
  <c r="BB25" i="30"/>
  <c r="BA25" i="30"/>
  <c r="AW25" i="30"/>
  <c r="AV25" i="30"/>
  <c r="AU25" i="30"/>
  <c r="AI25" i="30"/>
  <c r="AY25" i="30"/>
  <c r="BG24" i="30"/>
  <c r="BE24" i="30"/>
  <c r="BD24" i="30"/>
  <c r="BC24" i="30"/>
  <c r="BB24" i="30"/>
  <c r="BA24" i="30"/>
  <c r="AW24" i="30"/>
  <c r="AV24" i="30"/>
  <c r="AU24" i="30"/>
  <c r="AI24" i="30"/>
  <c r="AY24" i="30"/>
  <c r="BG23" i="30"/>
  <c r="BE23" i="30"/>
  <c r="BD23" i="30"/>
  <c r="BC23" i="30"/>
  <c r="BB23" i="30"/>
  <c r="BA23" i="30"/>
  <c r="AW23" i="30"/>
  <c r="AV23" i="30"/>
  <c r="AU23" i="30"/>
  <c r="AI23" i="30"/>
  <c r="AY23" i="30"/>
  <c r="BG22" i="30"/>
  <c r="BE22" i="30"/>
  <c r="BD22" i="30"/>
  <c r="BC22" i="30"/>
  <c r="BB22" i="30"/>
  <c r="BA22" i="30"/>
  <c r="AW22" i="30"/>
  <c r="AV22" i="30"/>
  <c r="AU22" i="30"/>
  <c r="AI22" i="30"/>
  <c r="AY22" i="30"/>
  <c r="BG21" i="30"/>
  <c r="BE21" i="30"/>
  <c r="BD21" i="30"/>
  <c r="BD37" i="30" s="1"/>
  <c r="BC21" i="30"/>
  <c r="BB21" i="30"/>
  <c r="BB37" i="30" s="1"/>
  <c r="BA21" i="30"/>
  <c r="AW21" i="30"/>
  <c r="AV21" i="30"/>
  <c r="AU21" i="30"/>
  <c r="AI21" i="30"/>
  <c r="AY21" i="30"/>
  <c r="B21" i="30"/>
  <c r="BG15" i="30"/>
  <c r="BC15" i="30"/>
  <c r="BG14" i="30"/>
  <c r="BC14" i="30"/>
  <c r="AW14" i="30"/>
  <c r="BG13" i="30"/>
  <c r="BC13" i="30"/>
  <c r="AW13" i="30"/>
  <c r="S2" i="30"/>
  <c r="BF37" i="29"/>
  <c r="AU37" i="29"/>
  <c r="AJ37" i="29"/>
  <c r="AH37" i="29"/>
  <c r="AG37" i="29"/>
  <c r="AF37" i="29"/>
  <c r="AE37" i="29"/>
  <c r="AD37" i="29"/>
  <c r="AC37" i="29"/>
  <c r="AB37" i="29"/>
  <c r="AA37" i="29"/>
  <c r="Z37" i="29"/>
  <c r="Y37" i="29"/>
  <c r="X37" i="29"/>
  <c r="W37" i="29"/>
  <c r="V37" i="29"/>
  <c r="U37" i="29"/>
  <c r="Q37" i="29"/>
  <c r="O37" i="29"/>
  <c r="N37" i="29"/>
  <c r="M37" i="29"/>
  <c r="L37" i="29"/>
  <c r="K37" i="29"/>
  <c r="J37" i="29"/>
  <c r="C37" i="29"/>
  <c r="BG36" i="29"/>
  <c r="BE36" i="29"/>
  <c r="BD36" i="29"/>
  <c r="BC36" i="29"/>
  <c r="BB36" i="29"/>
  <c r="BA36" i="29"/>
  <c r="AV36" i="29"/>
  <c r="AU36" i="29"/>
  <c r="AI36" i="29"/>
  <c r="BG35" i="29"/>
  <c r="BE35" i="29"/>
  <c r="BD35" i="29"/>
  <c r="BC35" i="29"/>
  <c r="BB35" i="29"/>
  <c r="BA35" i="29"/>
  <c r="AV35" i="29"/>
  <c r="AU35" i="29"/>
  <c r="AI35" i="29"/>
  <c r="BG34" i="29"/>
  <c r="BE34" i="29"/>
  <c r="BD34" i="29"/>
  <c r="BC34" i="29"/>
  <c r="BB34" i="29"/>
  <c r="BA34" i="29"/>
  <c r="AV34" i="29"/>
  <c r="AU34" i="29"/>
  <c r="AI34" i="29"/>
  <c r="BG33" i="29"/>
  <c r="BE33" i="29"/>
  <c r="BD33" i="29"/>
  <c r="BC33" i="29"/>
  <c r="BB33" i="29"/>
  <c r="BA33" i="29"/>
  <c r="AV33" i="29"/>
  <c r="AU33" i="29"/>
  <c r="AI33" i="29"/>
  <c r="BG32" i="29"/>
  <c r="BE32" i="29"/>
  <c r="BD32" i="29"/>
  <c r="BC32" i="29"/>
  <c r="BB32" i="29"/>
  <c r="BA32" i="29"/>
  <c r="AV32" i="29"/>
  <c r="AU32" i="29"/>
  <c r="AI32" i="29"/>
  <c r="BG31" i="29"/>
  <c r="BE31" i="29"/>
  <c r="BD31" i="29"/>
  <c r="BC31" i="29"/>
  <c r="BB31" i="29"/>
  <c r="BA31" i="29"/>
  <c r="AV31" i="29"/>
  <c r="AU31" i="29"/>
  <c r="AI31" i="29"/>
  <c r="BG30" i="29"/>
  <c r="BE30" i="29"/>
  <c r="BD30" i="29"/>
  <c r="BC30" i="29"/>
  <c r="BB30" i="29"/>
  <c r="BA30" i="29"/>
  <c r="AV30" i="29"/>
  <c r="AU30" i="29"/>
  <c r="AI30" i="29"/>
  <c r="BG29" i="29"/>
  <c r="BE29" i="29"/>
  <c r="BD29" i="29"/>
  <c r="BC29" i="29"/>
  <c r="BB29" i="29"/>
  <c r="BA29" i="29"/>
  <c r="AV29" i="29"/>
  <c r="AU29" i="29"/>
  <c r="AI29" i="29"/>
  <c r="BG28" i="29"/>
  <c r="BE28" i="29"/>
  <c r="BD28" i="29"/>
  <c r="BC28" i="29"/>
  <c r="BB28" i="29"/>
  <c r="BA28" i="29"/>
  <c r="AV28" i="29"/>
  <c r="AU28" i="29"/>
  <c r="AI28" i="29"/>
  <c r="BG27" i="29"/>
  <c r="BE27" i="29"/>
  <c r="BD27" i="29"/>
  <c r="BC27" i="29"/>
  <c r="BB27" i="29"/>
  <c r="BA27" i="29"/>
  <c r="AV27" i="29"/>
  <c r="AU27" i="29"/>
  <c r="AI27" i="29"/>
  <c r="BG26" i="29"/>
  <c r="BE26" i="29"/>
  <c r="BD26" i="29"/>
  <c r="BC26" i="29"/>
  <c r="BB26" i="29"/>
  <c r="BA26" i="29"/>
  <c r="AW26" i="29"/>
  <c r="AV26" i="29"/>
  <c r="AU26" i="29"/>
  <c r="AI26" i="29"/>
  <c r="G26" i="29"/>
  <c r="AY26" i="29" s="1"/>
  <c r="BG25" i="29"/>
  <c r="BE25" i="29"/>
  <c r="BD25" i="29"/>
  <c r="BC25" i="29"/>
  <c r="BB25" i="29"/>
  <c r="BA25" i="29"/>
  <c r="AW25" i="29"/>
  <c r="AV25" i="29"/>
  <c r="AU25" i="29"/>
  <c r="AI25" i="29"/>
  <c r="G25" i="29"/>
  <c r="AY25" i="29" s="1"/>
  <c r="BG24" i="29"/>
  <c r="BE24" i="29"/>
  <c r="BD24" i="29"/>
  <c r="BC24" i="29"/>
  <c r="BB24" i="29"/>
  <c r="BA24" i="29"/>
  <c r="AW24" i="29"/>
  <c r="AV24" i="29"/>
  <c r="AU24" i="29"/>
  <c r="AI24" i="29"/>
  <c r="G24" i="29"/>
  <c r="AY24" i="29" s="1"/>
  <c r="BG23" i="29"/>
  <c r="BE23" i="29"/>
  <c r="BD23" i="29"/>
  <c r="BC23" i="29"/>
  <c r="BB23" i="29"/>
  <c r="BA23" i="29"/>
  <c r="AW23" i="29"/>
  <c r="AV23" i="29"/>
  <c r="AU23" i="29"/>
  <c r="AI23" i="29"/>
  <c r="G23" i="29"/>
  <c r="AY23" i="29" s="1"/>
  <c r="BG22" i="29"/>
  <c r="BE22" i="29"/>
  <c r="BD22" i="29"/>
  <c r="BC22" i="29"/>
  <c r="BB22" i="29"/>
  <c r="BA22" i="29"/>
  <c r="AW22" i="29"/>
  <c r="AV22" i="29"/>
  <c r="AU22" i="29"/>
  <c r="AI22" i="29"/>
  <c r="G22" i="29"/>
  <c r="AY22" i="29" s="1"/>
  <c r="BG21" i="29"/>
  <c r="BE21" i="29"/>
  <c r="BD21" i="29"/>
  <c r="BC21" i="29"/>
  <c r="BB21" i="29"/>
  <c r="BA21" i="29"/>
  <c r="AW21" i="29"/>
  <c r="AV21" i="29"/>
  <c r="AU21" i="29"/>
  <c r="AI21" i="29"/>
  <c r="G21" i="29"/>
  <c r="AY21" i="29" s="1"/>
  <c r="B21" i="29"/>
  <c r="BG15" i="29"/>
  <c r="BC15" i="29"/>
  <c r="BG14" i="29"/>
  <c r="BC14" i="29"/>
  <c r="AW14" i="29"/>
  <c r="BG13" i="29"/>
  <c r="BC13" i="29"/>
  <c r="AW13" i="29"/>
  <c r="S2" i="29"/>
  <c r="BE37" i="30" l="1"/>
  <c r="AI37" i="30"/>
  <c r="BC37" i="30"/>
  <c r="AI37" i="29"/>
  <c r="BB37" i="29"/>
  <c r="BC37" i="29"/>
  <c r="BD37" i="29"/>
  <c r="BE37" i="29"/>
  <c r="K37" i="28"/>
  <c r="BD37" i="28"/>
  <c r="C37" i="28"/>
  <c r="AU37" i="28" s="1"/>
  <c r="BG32" i="28"/>
  <c r="BA32" i="28"/>
  <c r="BB32" i="28"/>
  <c r="BC32" i="28"/>
  <c r="BD32" i="28"/>
  <c r="BE32" i="28"/>
  <c r="AV32" i="28"/>
  <c r="AU32" i="28"/>
  <c r="AI23" i="28"/>
  <c r="AU23" i="28"/>
  <c r="AV23" i="28"/>
  <c r="BA23" i="28"/>
  <c r="BB23" i="28"/>
  <c r="BC23" i="28"/>
  <c r="BD23" i="28"/>
  <c r="BE23" i="28"/>
  <c r="BG23" i="28"/>
  <c r="AI24" i="28"/>
  <c r="AU24" i="28"/>
  <c r="AV24" i="28"/>
  <c r="BA24" i="28"/>
  <c r="BB24" i="28"/>
  <c r="BC24" i="28"/>
  <c r="BD24" i="28"/>
  <c r="BE24" i="28"/>
  <c r="BG24" i="28"/>
  <c r="AI25" i="28"/>
  <c r="AU25" i="28"/>
  <c r="AV25" i="28"/>
  <c r="BA25" i="28"/>
  <c r="BB25" i="28"/>
  <c r="BC25" i="28"/>
  <c r="BD25" i="28"/>
  <c r="BE25" i="28"/>
  <c r="BG25" i="28"/>
  <c r="AI26" i="28"/>
  <c r="AU26" i="28"/>
  <c r="AV26" i="28"/>
  <c r="BA26" i="28"/>
  <c r="BB26" i="28"/>
  <c r="BC26" i="28"/>
  <c r="BD26" i="28"/>
  <c r="BE26" i="28"/>
  <c r="BG26" i="28"/>
  <c r="AI27" i="28"/>
  <c r="AU27" i="28"/>
  <c r="AV27" i="28"/>
  <c r="BA27" i="28"/>
  <c r="BB27" i="28"/>
  <c r="BC27" i="28"/>
  <c r="BD27" i="28"/>
  <c r="BE27" i="28"/>
  <c r="BG27" i="28"/>
  <c r="AI28" i="28"/>
  <c r="AU28" i="28"/>
  <c r="AV28" i="28"/>
  <c r="BA28" i="28"/>
  <c r="BB28" i="28"/>
  <c r="BC28" i="28"/>
  <c r="BD28" i="28"/>
  <c r="BE28" i="28"/>
  <c r="BG28" i="28"/>
  <c r="AI29" i="28"/>
  <c r="AU29" i="28"/>
  <c r="AV29" i="28"/>
  <c r="BA29" i="28"/>
  <c r="BB29" i="28"/>
  <c r="BC29" i="28"/>
  <c r="BD29" i="28"/>
  <c r="BE29" i="28"/>
  <c r="BG29" i="28"/>
  <c r="AI22" i="28" l="1"/>
  <c r="AI30" i="28"/>
  <c r="AI31" i="28"/>
  <c r="AI32" i="28"/>
  <c r="AI33" i="28"/>
  <c r="AI34" i="28"/>
  <c r="AI35" i="28"/>
  <c r="AI36" i="28"/>
  <c r="AI21" i="28"/>
  <c r="N37" i="28"/>
  <c r="M37" i="28"/>
  <c r="O37" i="28"/>
  <c r="L37" i="28"/>
  <c r="AB37" i="28"/>
  <c r="Q37" i="28"/>
  <c r="J37" i="28"/>
  <c r="BG15" i="28"/>
  <c r="BG14" i="28"/>
  <c r="BC15" i="28"/>
  <c r="BC14" i="28"/>
  <c r="BC13" i="28"/>
  <c r="BG13" i="28"/>
  <c r="AW14" i="28"/>
  <c r="AW13" i="28"/>
  <c r="U37" i="28"/>
  <c r="V37" i="28"/>
  <c r="W37" i="28"/>
  <c r="X37" i="28"/>
  <c r="Y37" i="28"/>
  <c r="Z37" i="28"/>
  <c r="AA37" i="28"/>
  <c r="AC37" i="28"/>
  <c r="AD37" i="28"/>
  <c r="AE37" i="28"/>
  <c r="AF37" i="28"/>
  <c r="AG37" i="28"/>
  <c r="AH37" i="28"/>
  <c r="AJ37" i="28"/>
  <c r="S2" i="28"/>
  <c r="AI37" i="28" l="1"/>
  <c r="B21" i="28"/>
  <c r="BG36" i="28" l="1"/>
  <c r="BE36" i="28"/>
  <c r="BD36" i="28"/>
  <c r="BC36" i="28"/>
  <c r="BB36" i="28"/>
  <c r="BA36" i="28"/>
  <c r="AV36" i="28"/>
  <c r="AU36" i="28"/>
  <c r="BG35" i="28"/>
  <c r="BE35" i="28"/>
  <c r="BD35" i="28"/>
  <c r="BC35" i="28"/>
  <c r="BB35" i="28"/>
  <c r="BA35" i="28"/>
  <c r="AV35" i="28"/>
  <c r="AU35" i="28"/>
  <c r="BG34" i="28"/>
  <c r="BE34" i="28"/>
  <c r="BD34" i="28"/>
  <c r="BC34" i="28"/>
  <c r="BB34" i="28"/>
  <c r="BA34" i="28"/>
  <c r="AV34" i="28"/>
  <c r="AU34" i="28"/>
  <c r="BG33" i="28"/>
  <c r="BE33" i="28"/>
  <c r="BD33" i="28"/>
  <c r="BC33" i="28"/>
  <c r="BB33" i="28"/>
  <c r="BA33" i="28"/>
  <c r="AV33" i="28"/>
  <c r="AU33" i="28"/>
  <c r="BG31" i="28"/>
  <c r="BE31" i="28"/>
  <c r="BD31" i="28"/>
  <c r="BC31" i="28"/>
  <c r="BB31" i="28"/>
  <c r="BA31" i="28"/>
  <c r="AV31" i="28"/>
  <c r="AU31" i="28"/>
  <c r="BG30" i="28"/>
  <c r="BE30" i="28"/>
  <c r="BD30" i="28"/>
  <c r="BC30" i="28"/>
  <c r="BB30" i="28"/>
  <c r="BA30" i="28"/>
  <c r="AV30" i="28"/>
  <c r="AU30" i="28"/>
  <c r="BG22" i="28"/>
  <c r="BE22" i="28"/>
  <c r="BD22" i="28"/>
  <c r="BC22" i="28"/>
  <c r="BB22" i="28"/>
  <c r="BA22" i="28"/>
  <c r="AV22" i="28"/>
  <c r="AU22" i="28"/>
  <c r="BG21" i="28"/>
  <c r="BE21" i="28"/>
  <c r="BE37" i="28" s="1"/>
  <c r="BD21" i="28"/>
  <c r="BC21" i="28"/>
  <c r="BB21" i="28"/>
  <c r="BA21" i="28"/>
  <c r="AV21" i="28"/>
  <c r="AU21" i="28"/>
  <c r="BF37" i="28" l="1"/>
  <c r="BC37" i="28"/>
  <c r="BB37" i="28"/>
  <c r="G21" i="28"/>
  <c r="AW21" i="28"/>
  <c r="AY21" i="28"/>
  <c r="G22" i="28"/>
  <c r="AW22" i="28"/>
  <c r="AY22" i="28"/>
  <c r="G23" i="28"/>
  <c r="AW23" i="28"/>
  <c r="AY23" i="28"/>
  <c r="G24" i="28"/>
  <c r="AW24" i="28"/>
  <c r="AY24" i="28"/>
  <c r="G25" i="28"/>
  <c r="AW25" i="28"/>
  <c r="AY25" i="28"/>
  <c r="G26" i="28"/>
  <c r="AW26" i="28"/>
  <c r="AY26" i="28"/>
  <c r="AW27" i="30"/>
  <c r="AY27" i="30"/>
  <c r="AW28" i="30"/>
  <c r="AY28" i="30"/>
  <c r="AW29" i="30"/>
  <c r="AY29" i="30"/>
  <c r="AZ21" i="30"/>
  <c r="AX21" i="30"/>
  <c r="AZ22" i="30"/>
  <c r="AX22" i="30"/>
  <c r="AX23" i="30"/>
  <c r="AZ23" i="30"/>
  <c r="AX24" i="30"/>
  <c r="AZ24" i="30"/>
  <c r="AZ25" i="30"/>
  <c r="AX25" i="30"/>
  <c r="AZ26" i="30"/>
  <c r="AX26" i="30"/>
  <c r="AX27" i="30"/>
  <c r="AZ27" i="30"/>
  <c r="AZ28" i="30"/>
  <c r="AX28" i="30"/>
  <c r="AX29" i="30"/>
  <c r="AZ29" i="30"/>
  <c r="AW30" i="30"/>
  <c r="AY30" i="30"/>
  <c r="AX30" i="30"/>
  <c r="AZ30" i="30"/>
  <c r="G27" i="34"/>
  <c r="AW27" i="34"/>
  <c r="AY27" i="34"/>
  <c r="G28" i="34"/>
  <c r="AY28" i="34" s="1"/>
  <c r="AW28" i="34"/>
  <c r="G29" i="34"/>
  <c r="AW29" i="34"/>
  <c r="AY29" i="34"/>
  <c r="G30" i="34"/>
  <c r="AY30" i="34" s="1"/>
  <c r="AW30" i="34"/>
  <c r="G31" i="34"/>
  <c r="AW31" i="34"/>
  <c r="AY31" i="34"/>
  <c r="G32" i="34"/>
  <c r="AW32" i="34"/>
  <c r="AY32" i="34"/>
  <c r="G33" i="34"/>
  <c r="AY33" i="34" s="1"/>
  <c r="AW33" i="34"/>
  <c r="H21" i="34"/>
  <c r="AZ21" i="34" s="1"/>
  <c r="AX21" i="34"/>
  <c r="H22" i="34"/>
  <c r="AX22" i="34"/>
  <c r="AZ22" i="34"/>
  <c r="H23" i="34"/>
  <c r="AX23" i="34"/>
  <c r="AZ23" i="34"/>
  <c r="H24" i="34"/>
  <c r="AX24" i="34"/>
  <c r="AZ24" i="34"/>
  <c r="H25" i="34"/>
  <c r="AX25" i="34"/>
  <c r="AZ25" i="34"/>
  <c r="H26" i="34"/>
  <c r="AX26" i="34"/>
  <c r="AZ26" i="34"/>
  <c r="H27" i="34"/>
  <c r="AX27" i="34"/>
  <c r="AZ27" i="34"/>
  <c r="H28" i="34"/>
  <c r="AX28" i="34"/>
  <c r="AZ28" i="34"/>
  <c r="H29" i="34"/>
  <c r="AX29" i="34"/>
  <c r="AZ29" i="34"/>
  <c r="H30" i="34"/>
  <c r="AX30" i="34"/>
  <c r="AZ30" i="34"/>
  <c r="H31" i="34"/>
  <c r="AX31" i="34"/>
  <c r="AZ31" i="34"/>
  <c r="H32" i="34"/>
  <c r="AX32" i="34"/>
  <c r="AZ32" i="34"/>
  <c r="H33" i="34"/>
  <c r="AX33" i="34"/>
  <c r="AZ33" i="34"/>
  <c r="AX21" i="35"/>
  <c r="AZ21" i="35"/>
  <c r="AX22" i="35"/>
  <c r="AZ22" i="35"/>
  <c r="AX23" i="35"/>
  <c r="AZ23" i="35"/>
  <c r="AX24" i="35"/>
  <c r="AZ24" i="35"/>
  <c r="AX25" i="35"/>
  <c r="AZ25" i="35"/>
  <c r="AX26" i="35"/>
  <c r="AZ26" i="35"/>
  <c r="AW27" i="35"/>
  <c r="AX27" i="35"/>
  <c r="AY27" i="35"/>
  <c r="AZ27" i="35"/>
  <c r="AW28" i="35"/>
  <c r="AX28" i="35"/>
  <c r="AY28" i="35"/>
  <c r="AZ28" i="35"/>
  <c r="E31" i="35"/>
  <c r="AW31" i="35" s="1"/>
  <c r="AY31" i="35"/>
  <c r="E32" i="35"/>
  <c r="AW32" i="35" s="1"/>
  <c r="AY32" i="35"/>
  <c r="E33" i="35"/>
  <c r="AW33" i="35" s="1"/>
  <c r="AY33" i="35"/>
  <c r="F31" i="35"/>
  <c r="AX31" i="35" s="1"/>
  <c r="AZ31" i="35"/>
  <c r="F32" i="35"/>
  <c r="AX32" i="35" s="1"/>
  <c r="AZ32" i="35"/>
  <c r="F33" i="35"/>
  <c r="AX33" i="35" s="1"/>
  <c r="AZ33" i="35"/>
  <c r="G35" i="36" l="1"/>
  <c r="AY35" i="36" s="1"/>
  <c r="AW35" i="36"/>
  <c r="G34" i="36"/>
  <c r="AY34" i="36" s="1"/>
  <c r="AW34" i="36"/>
  <c r="F34" i="42"/>
  <c r="AX34" i="42" s="1"/>
  <c r="AZ34" i="42"/>
  <c r="AY36" i="30"/>
  <c r="AW33" i="28"/>
  <c r="AY29" i="29"/>
  <c r="AZ36" i="33"/>
  <c r="AX34" i="30"/>
  <c r="AY35" i="31"/>
  <c r="AW37" i="37"/>
  <c r="AW34" i="37"/>
  <c r="AW32" i="28"/>
  <c r="AX23" i="28"/>
  <c r="AZ28" i="28"/>
  <c r="E32" i="28"/>
  <c r="G32" i="28"/>
  <c r="AY32" i="28"/>
  <c r="AX35" i="36"/>
  <c r="AZ36" i="34"/>
  <c r="AW32" i="30"/>
  <c r="E34" i="37"/>
  <c r="G34" i="37"/>
  <c r="AY34" i="37"/>
  <c r="AZ33" i="31"/>
  <c r="AZ33" i="32"/>
  <c r="H36" i="34"/>
  <c r="F36" i="34"/>
  <c r="AX36" i="34"/>
  <c r="AW28" i="29"/>
  <c r="E28" i="29"/>
  <c r="G28" i="29"/>
  <c r="AY28" i="29"/>
  <c r="AX26" i="28"/>
  <c r="AZ31" i="31"/>
  <c r="AX21" i="28"/>
  <c r="F35" i="36"/>
  <c r="H35" i="36"/>
  <c r="AZ35" i="36"/>
  <c r="AX34" i="28"/>
  <c r="AZ36" i="36"/>
  <c r="AW34" i="31"/>
  <c r="AX31" i="30"/>
  <c r="AZ32" i="30"/>
  <c r="AW35" i="28"/>
  <c r="AZ31" i="33"/>
  <c r="AY34" i="35"/>
  <c r="AZ36" i="32"/>
  <c r="F34" i="28"/>
  <c r="H34" i="28"/>
  <c r="AZ34" i="28"/>
  <c r="AZ30" i="28"/>
  <c r="AW37" i="34"/>
  <c r="AW34" i="34"/>
  <c r="AY33" i="32"/>
  <c r="AW28" i="28"/>
  <c r="AZ31" i="32"/>
  <c r="AX34" i="34"/>
  <c r="AY35" i="29"/>
  <c r="AY31" i="32"/>
  <c r="AY36" i="29"/>
  <c r="AX36" i="35"/>
  <c r="E28" i="28"/>
  <c r="G28" i="28"/>
  <c r="AY28" i="28"/>
  <c r="AZ31" i="28"/>
  <c r="AX33" i="28"/>
  <c r="AW31" i="29"/>
  <c r="AZ23" i="29"/>
  <c r="H31" i="32"/>
  <c r="F31" i="32"/>
  <c r="AX31" i="32"/>
  <c r="AX25" i="28"/>
  <c r="G34" i="35"/>
  <c r="E34" i="35"/>
  <c r="AW34" i="35"/>
  <c r="AW37" i="35"/>
  <c r="H31" i="33"/>
  <c r="F31" i="33"/>
  <c r="AX31" i="33"/>
  <c r="AY34" i="30"/>
  <c r="AW30" i="28"/>
  <c r="AY36" i="34"/>
  <c r="AZ24" i="29"/>
  <c r="AW30" i="29"/>
  <c r="AY30" i="33"/>
  <c r="G35" i="29"/>
  <c r="E35" i="29"/>
  <c r="AW35" i="29"/>
  <c r="AY31" i="30"/>
  <c r="G36" i="29"/>
  <c r="E36" i="29"/>
  <c r="AW36" i="29"/>
  <c r="AW34" i="41"/>
  <c r="AW37" i="41"/>
  <c r="F36" i="35"/>
  <c r="H36" i="35"/>
  <c r="AZ36" i="35"/>
  <c r="AY36" i="32"/>
  <c r="H31" i="28"/>
  <c r="F31" i="28"/>
  <c r="AX31" i="28"/>
  <c r="F33" i="28"/>
  <c r="H33" i="28"/>
  <c r="AZ33" i="28"/>
  <c r="AW37" i="31"/>
  <c r="AW30" i="31"/>
  <c r="AZ21" i="29"/>
  <c r="AX34" i="35"/>
  <c r="AX33" i="30"/>
  <c r="H31" i="31"/>
  <c r="F31" i="31"/>
  <c r="AX31" i="31"/>
  <c r="AZ34" i="37"/>
  <c r="AX29" i="28"/>
  <c r="AZ36" i="42"/>
  <c r="AZ33" i="33"/>
  <c r="H36" i="32"/>
  <c r="F36" i="32"/>
  <c r="AX36" i="32"/>
  <c r="AZ29" i="29"/>
  <c r="AW35" i="33"/>
  <c r="AY31" i="28"/>
  <c r="H29" i="29"/>
  <c r="F29" i="29"/>
  <c r="AX29" i="29"/>
  <c r="H36" i="36"/>
  <c r="F36" i="36"/>
  <c r="AX36" i="36"/>
  <c r="AW36" i="35"/>
  <c r="AZ36" i="41"/>
  <c r="AX35" i="28"/>
  <c r="E30" i="28"/>
  <c r="G30" i="28"/>
  <c r="AY30" i="28"/>
  <c r="G36" i="34"/>
  <c r="E36" i="34"/>
  <c r="AW36" i="34"/>
  <c r="E35" i="33"/>
  <c r="G35" i="33"/>
  <c r="AY35" i="33"/>
  <c r="F29" i="28"/>
  <c r="H29" i="28"/>
  <c r="AZ29" i="28"/>
  <c r="H28" i="28"/>
  <c r="F28" i="28"/>
  <c r="AX28" i="28"/>
  <c r="E36" i="35"/>
  <c r="G36" i="35"/>
  <c r="AY36" i="35"/>
  <c r="AX35" i="37"/>
  <c r="AY36" i="31"/>
  <c r="AY29" i="28"/>
  <c r="F35" i="28"/>
  <c r="H35" i="28"/>
  <c r="AZ35" i="28"/>
  <c r="AX30" i="31"/>
  <c r="AW32" i="29"/>
  <c r="G29" i="28"/>
  <c r="E29" i="28"/>
  <c r="AW29" i="28"/>
  <c r="AW35" i="32"/>
  <c r="AZ22" i="28"/>
  <c r="F30" i="31"/>
  <c r="H30" i="31"/>
  <c r="AZ30" i="31"/>
  <c r="H24" i="29"/>
  <c r="F24" i="29"/>
  <c r="AX24" i="29"/>
  <c r="E30" i="29"/>
  <c r="G30" i="29"/>
  <c r="AY30" i="29"/>
  <c r="AZ28" i="29"/>
  <c r="AY34" i="42"/>
  <c r="AZ25" i="29"/>
  <c r="AW32" i="33"/>
  <c r="AY34" i="32"/>
  <c r="AX30" i="33"/>
  <c r="H30" i="28"/>
  <c r="F30" i="28"/>
  <c r="AX30" i="28"/>
  <c r="E35" i="32"/>
  <c r="G35" i="32"/>
  <c r="AY35" i="32"/>
  <c r="H33" i="33"/>
  <c r="F33" i="33"/>
  <c r="AX33" i="33"/>
  <c r="AZ36" i="30"/>
  <c r="AX24" i="28"/>
  <c r="H21" i="29"/>
  <c r="F21" i="29"/>
  <c r="AX21" i="29"/>
  <c r="AW35" i="34"/>
  <c r="AW33" i="31"/>
  <c r="F33" i="30"/>
  <c r="H33" i="30"/>
  <c r="AZ33" i="30"/>
  <c r="AZ30" i="29"/>
  <c r="AY36" i="37"/>
  <c r="E30" i="31"/>
  <c r="G30" i="31"/>
  <c r="AY30" i="31"/>
  <c r="F23" i="28"/>
  <c r="H23" i="28"/>
  <c r="AZ23" i="28"/>
  <c r="AZ34" i="29"/>
  <c r="G34" i="32"/>
  <c r="E34" i="32"/>
  <c r="AW34" i="32"/>
  <c r="F25" i="28"/>
  <c r="H25" i="28"/>
  <c r="AZ25" i="28"/>
  <c r="E33" i="31"/>
  <c r="G33" i="31"/>
  <c r="AY33" i="31"/>
  <c r="E31" i="29"/>
  <c r="G31" i="29"/>
  <c r="AY31" i="29"/>
  <c r="AZ32" i="29"/>
  <c r="E32" i="29"/>
  <c r="G32" i="29"/>
  <c r="AY32" i="29"/>
  <c r="AZ22" i="29"/>
  <c r="AZ31" i="29"/>
  <c r="H25" i="29"/>
  <c r="F25" i="29"/>
  <c r="AX25" i="29"/>
  <c r="AY35" i="30"/>
  <c r="F30" i="33"/>
  <c r="H30" i="33"/>
  <c r="AZ30" i="33"/>
  <c r="AW37" i="28"/>
  <c r="AW27" i="28"/>
  <c r="AX26" i="29"/>
  <c r="AW36" i="33"/>
  <c r="F24" i="28"/>
  <c r="H24" i="28"/>
  <c r="AZ24" i="28"/>
  <c r="H22" i="29"/>
  <c r="F22" i="29"/>
  <c r="AX22" i="29"/>
  <c r="AY30" i="32"/>
  <c r="AW35" i="42"/>
  <c r="AZ34" i="41"/>
  <c r="AZ35" i="32"/>
  <c r="H31" i="29"/>
  <c r="F31" i="29"/>
  <c r="AX31" i="29"/>
  <c r="AW36" i="28"/>
  <c r="AW33" i="29"/>
  <c r="AZ33" i="29"/>
  <c r="F34" i="30"/>
  <c r="H34" i="30"/>
  <c r="AZ34" i="30"/>
  <c r="AZ36" i="31"/>
  <c r="AW32" i="32"/>
  <c r="AW34" i="28"/>
  <c r="AW37" i="36"/>
  <c r="AW36" i="36"/>
  <c r="H32" i="29"/>
  <c r="F32" i="29"/>
  <c r="AX32" i="29"/>
  <c r="E35" i="42"/>
  <c r="G35" i="42"/>
  <c r="AY35" i="42"/>
  <c r="H36" i="42"/>
  <c r="F36" i="42"/>
  <c r="AX36" i="42"/>
  <c r="G34" i="42"/>
  <c r="E34" i="42"/>
  <c r="AW34" i="42"/>
  <c r="AW37" i="42"/>
  <c r="E33" i="28"/>
  <c r="G33" i="28"/>
  <c r="AY33" i="28"/>
  <c r="G35" i="30"/>
  <c r="E35" i="30"/>
  <c r="AW35" i="30"/>
  <c r="G34" i="30"/>
  <c r="E34" i="30"/>
  <c r="AW34" i="30"/>
  <c r="AX36" i="28"/>
  <c r="AX35" i="29"/>
  <c r="E36" i="33"/>
  <c r="G36" i="33"/>
  <c r="AY36" i="33"/>
  <c r="AW37" i="30"/>
  <c r="G31" i="30"/>
  <c r="E31" i="30"/>
  <c r="AW31" i="30"/>
  <c r="AY27" i="29"/>
  <c r="G36" i="37"/>
  <c r="E36" i="37"/>
  <c r="AW36" i="37"/>
  <c r="H34" i="37"/>
  <c r="F34" i="37"/>
  <c r="AX34" i="37"/>
  <c r="H34" i="29"/>
  <c r="F34" i="29"/>
  <c r="AX34" i="29"/>
  <c r="F34" i="34"/>
  <c r="H34" i="34"/>
  <c r="AZ34" i="34"/>
  <c r="E34" i="41"/>
  <c r="G34" i="41"/>
  <c r="AY34" i="41"/>
  <c r="AW36" i="41"/>
  <c r="H34" i="41"/>
  <c r="F34" i="41"/>
  <c r="AX34" i="41"/>
  <c r="AW35" i="35"/>
  <c r="E33" i="29"/>
  <c r="G33" i="29"/>
  <c r="AY33" i="29"/>
  <c r="H33" i="29"/>
  <c r="F33" i="29"/>
  <c r="AX33" i="29"/>
  <c r="F35" i="37"/>
  <c r="H35" i="37"/>
  <c r="AZ35" i="37"/>
  <c r="H36" i="30"/>
  <c r="F36" i="30"/>
  <c r="AX36" i="30"/>
  <c r="E32" i="33"/>
  <c r="G32" i="33"/>
  <c r="AY32" i="33"/>
  <c r="AY35" i="37"/>
  <c r="AW34" i="29"/>
  <c r="E34" i="28"/>
  <c r="G34" i="28"/>
  <c r="AY34" i="28"/>
  <c r="F21" i="28"/>
  <c r="H21" i="28"/>
  <c r="AZ21" i="28"/>
  <c r="H32" i="30"/>
  <c r="F32" i="30"/>
  <c r="AX32" i="30"/>
  <c r="H36" i="41"/>
  <c r="F36" i="41"/>
  <c r="AX36" i="41"/>
  <c r="AZ35" i="30"/>
  <c r="E34" i="34"/>
  <c r="G34" i="34"/>
  <c r="AY34" i="34"/>
  <c r="E27" i="28"/>
  <c r="G27" i="28"/>
  <c r="AY27" i="28"/>
  <c r="F35" i="29"/>
  <c r="H35" i="29"/>
  <c r="AZ35" i="29"/>
  <c r="AZ35" i="33"/>
  <c r="AX32" i="33"/>
  <c r="AY31" i="33"/>
  <c r="AX27" i="29"/>
  <c r="E35" i="34"/>
  <c r="G35" i="34"/>
  <c r="AY35" i="34"/>
  <c r="G31" i="32"/>
  <c r="E31" i="32"/>
  <c r="AW31" i="32"/>
  <c r="E36" i="41"/>
  <c r="G36" i="41"/>
  <c r="AY36" i="41"/>
  <c r="H35" i="30"/>
  <c r="F35" i="30"/>
  <c r="AX35" i="30"/>
  <c r="AY36" i="42"/>
  <c r="AY33" i="33"/>
  <c r="E34" i="31"/>
  <c r="G34" i="31"/>
  <c r="AY34" i="31"/>
  <c r="AZ32" i="28"/>
  <c r="E36" i="36"/>
  <c r="G36" i="36"/>
  <c r="AY36" i="36"/>
  <c r="AZ34" i="31"/>
  <c r="H35" i="32"/>
  <c r="F35" i="32"/>
  <c r="AX35" i="32"/>
  <c r="AZ35" i="34"/>
  <c r="AX35" i="31"/>
  <c r="E35" i="35"/>
  <c r="G35" i="35"/>
  <c r="AY35" i="35"/>
  <c r="AX36" i="29"/>
  <c r="AY32" i="31"/>
  <c r="F27" i="29"/>
  <c r="H27" i="29"/>
  <c r="AZ27" i="29"/>
  <c r="AX32" i="32"/>
  <c r="AX36" i="37"/>
  <c r="AX34" i="33"/>
  <c r="AX27" i="28"/>
  <c r="H36" i="31"/>
  <c r="F36" i="31"/>
  <c r="AX36" i="31"/>
  <c r="H35" i="33"/>
  <c r="F35" i="33"/>
  <c r="AX35" i="33"/>
  <c r="AX35" i="42"/>
  <c r="H33" i="31"/>
  <c r="F33" i="31"/>
  <c r="AX33" i="31"/>
  <c r="AX35" i="35"/>
  <c r="AW37" i="29"/>
  <c r="G27" i="29"/>
  <c r="E27" i="29"/>
  <c r="AW27" i="29"/>
  <c r="G36" i="32"/>
  <c r="E36" i="32"/>
  <c r="AW36" i="32"/>
  <c r="AY34" i="33"/>
  <c r="H23" i="29"/>
  <c r="F23" i="29"/>
  <c r="AX23" i="29"/>
  <c r="AW33" i="30"/>
  <c r="AX35" i="41"/>
  <c r="AY35" i="41"/>
  <c r="F35" i="41"/>
  <c r="H35" i="41"/>
  <c r="AZ35" i="41"/>
  <c r="F26" i="29"/>
  <c r="H26" i="29"/>
  <c r="AZ26" i="29"/>
  <c r="H30" i="29"/>
  <c r="F30" i="29"/>
  <c r="AX30" i="29"/>
  <c r="E36" i="28"/>
  <c r="G36" i="28"/>
  <c r="AY36" i="28"/>
  <c r="F32" i="33"/>
  <c r="H32" i="33"/>
  <c r="AZ32" i="33"/>
  <c r="F36" i="28"/>
  <c r="H36" i="28"/>
  <c r="AZ36" i="28"/>
  <c r="E32" i="32"/>
  <c r="G32" i="32"/>
  <c r="AY32" i="32"/>
  <c r="G35" i="37"/>
  <c r="E35" i="37"/>
  <c r="AW35" i="37"/>
  <c r="AZ34" i="36"/>
  <c r="AZ32" i="31"/>
  <c r="G35" i="31"/>
  <c r="E35" i="31"/>
  <c r="AW35" i="31"/>
  <c r="E34" i="29"/>
  <c r="G34" i="29"/>
  <c r="AY34" i="29"/>
  <c r="AY31" i="31"/>
  <c r="AX34" i="32"/>
  <c r="G36" i="42"/>
  <c r="E36" i="42"/>
  <c r="AW36" i="42"/>
  <c r="H34" i="36"/>
  <c r="F34" i="36"/>
  <c r="AX34" i="36"/>
  <c r="H32" i="31"/>
  <c r="F32" i="31"/>
  <c r="AX32" i="31"/>
  <c r="G29" i="29"/>
  <c r="E29" i="29"/>
  <c r="AW29" i="29"/>
  <c r="H33" i="32"/>
  <c r="F33" i="32"/>
  <c r="AX33" i="32"/>
  <c r="G33" i="33"/>
  <c r="E33" i="33"/>
  <c r="AW33" i="33"/>
  <c r="H36" i="33"/>
  <c r="F36" i="33"/>
  <c r="AX36" i="33"/>
  <c r="F31" i="30"/>
  <c r="H31" i="30"/>
  <c r="AZ31" i="30"/>
  <c r="G31" i="31"/>
  <c r="E31" i="31"/>
  <c r="AW31" i="31"/>
  <c r="AX30" i="32"/>
  <c r="F34" i="32"/>
  <c r="H34" i="32"/>
  <c r="AZ34" i="32"/>
  <c r="H32" i="28"/>
  <c r="F32" i="28"/>
  <c r="AX32" i="28"/>
  <c r="H34" i="31"/>
  <c r="F34" i="31"/>
  <c r="AX34" i="31"/>
  <c r="G36" i="31"/>
  <c r="E36" i="31"/>
  <c r="AW36" i="31"/>
  <c r="H35" i="34"/>
  <c r="F35" i="34"/>
  <c r="AX35" i="34"/>
  <c r="F35" i="31"/>
  <c r="H35" i="31"/>
  <c r="AZ35" i="31"/>
  <c r="G33" i="32"/>
  <c r="E33" i="32"/>
  <c r="AW33" i="32"/>
  <c r="F36" i="29"/>
  <c r="H36" i="29"/>
  <c r="AZ36" i="29"/>
  <c r="G32" i="31"/>
  <c r="E32" i="31"/>
  <c r="AW32" i="31"/>
  <c r="F34" i="35"/>
  <c r="H34" i="35"/>
  <c r="AZ34" i="35"/>
  <c r="F32" i="32"/>
  <c r="H32" i="32"/>
  <c r="AZ32" i="32"/>
  <c r="F36" i="37"/>
  <c r="H36" i="37"/>
  <c r="AZ36" i="37"/>
  <c r="F34" i="33"/>
  <c r="H34" i="33"/>
  <c r="AZ34" i="33"/>
  <c r="H28" i="29"/>
  <c r="F28" i="29"/>
  <c r="AX28" i="29"/>
  <c r="F30" i="32"/>
  <c r="H30" i="32"/>
  <c r="AZ30" i="32"/>
  <c r="F27" i="28"/>
  <c r="H27" i="28"/>
  <c r="AZ27" i="28"/>
  <c r="F35" i="42"/>
  <c r="H35" i="42"/>
  <c r="AZ35" i="42"/>
  <c r="G31" i="33"/>
  <c r="E31" i="33"/>
  <c r="AW31" i="33"/>
  <c r="F35" i="35"/>
  <c r="H35" i="35"/>
  <c r="AZ35" i="35"/>
  <c r="G31" i="28"/>
  <c r="E31" i="28"/>
  <c r="AW31" i="28"/>
  <c r="E32" i="30"/>
  <c r="G32" i="30"/>
  <c r="AY32" i="30"/>
  <c r="G34" i="33"/>
  <c r="E34" i="33"/>
  <c r="AW34" i="33"/>
  <c r="G30" i="33"/>
  <c r="E30" i="33"/>
  <c r="AW30" i="33"/>
  <c r="AW37" i="33"/>
  <c r="G30" i="32"/>
  <c r="E30" i="32"/>
  <c r="AW30" i="32"/>
  <c r="AW37" i="32"/>
  <c r="E33" i="30"/>
  <c r="G33" i="30"/>
  <c r="AY33" i="30"/>
  <c r="F26" i="28"/>
  <c r="H26" i="28"/>
  <c r="AZ26" i="28"/>
  <c r="G35" i="41"/>
  <c r="E35" i="41"/>
  <c r="AW35" i="41"/>
  <c r="E35" i="28"/>
  <c r="G35" i="28"/>
  <c r="AY35" i="28"/>
  <c r="G36" i="30"/>
  <c r="E36" i="30"/>
  <c r="AW36" i="30"/>
  <c r="H22" i="28"/>
  <c r="F22" i="28"/>
  <c r="AX22" i="28"/>
</calcChain>
</file>

<file path=xl/sharedStrings.xml><?xml version="1.0" encoding="utf-8"?>
<sst xmlns="http://schemas.openxmlformats.org/spreadsheetml/2006/main" count="2198" uniqueCount="284">
  <si>
    <t>Bauvorhaben:</t>
  </si>
  <si>
    <t>Nr.</t>
  </si>
  <si>
    <t>SE</t>
  </si>
  <si>
    <t>HA</t>
  </si>
  <si>
    <t>Vorflut</t>
  </si>
  <si>
    <t>Orten</t>
  </si>
  <si>
    <t>am Siel</t>
  </si>
  <si>
    <t>Baugrube</t>
  </si>
  <si>
    <t>zu Baubeginn</t>
  </si>
  <si>
    <t>m</t>
  </si>
  <si>
    <t>Uhrz.</t>
  </si>
  <si>
    <t>kHb</t>
  </si>
  <si>
    <t>DN</t>
  </si>
  <si>
    <t>Profil
AL</t>
  </si>
  <si>
    <t>KBG</t>
  </si>
  <si>
    <t>REV</t>
  </si>
  <si>
    <t>SE
(Abdecken)</t>
  </si>
  <si>
    <t>x</t>
  </si>
  <si>
    <t>AL im Plan</t>
  </si>
  <si>
    <t>Leitungs-bezeichnung</t>
  </si>
  <si>
    <t>Datum der Befahrung:</t>
  </si>
  <si>
    <t>innerhalb der AL</t>
  </si>
  <si>
    <t>h</t>
  </si>
  <si>
    <t>Sonst. Notizen</t>
  </si>
  <si>
    <t>(z.B. Schäden auf Privat)</t>
  </si>
  <si>
    <t>Text</t>
  </si>
  <si>
    <t>Zulage &gt; 5m</t>
  </si>
  <si>
    <t>Fräsen</t>
  </si>
  <si>
    <t>Reinigen   und TV aus REV</t>
  </si>
  <si>
    <t>öffnen</t>
  </si>
  <si>
    <t>Ankr.</t>
  </si>
  <si>
    <t>Verschlossen</t>
  </si>
  <si>
    <t>Ketten-schleuder</t>
  </si>
  <si>
    <t>AL</t>
  </si>
  <si>
    <t>H/V</t>
  </si>
  <si>
    <t>BG</t>
  </si>
  <si>
    <t>DM</t>
  </si>
  <si>
    <t>HR</t>
  </si>
  <si>
    <t>=</t>
  </si>
  <si>
    <t>Anschlussleitung</t>
  </si>
  <si>
    <t>Handlaminat/Verpressen</t>
  </si>
  <si>
    <t>Dichtungsmasse bit.</t>
  </si>
  <si>
    <t>Kopfbaugrube</t>
  </si>
  <si>
    <t>Hausanschlussleitung</t>
  </si>
  <si>
    <t>n.fg.</t>
  </si>
  <si>
    <t>NN</t>
  </si>
  <si>
    <t>RR</t>
  </si>
  <si>
    <t>Straßenablauf</t>
  </si>
  <si>
    <t>Revisionsschacht</t>
  </si>
  <si>
    <t>nicht fachgerecht</t>
  </si>
  <si>
    <t>unbekannte/aufgehobene Leitung</t>
  </si>
  <si>
    <t>kein Handlungsbedarf</t>
  </si>
  <si>
    <t>Regenrohr (Fallleitung)</t>
  </si>
  <si>
    <t>Legende</t>
  </si>
  <si>
    <t>Diese Zelle immer ausfüllen!</t>
  </si>
  <si>
    <t>Auswahl</t>
  </si>
  <si>
    <t>Betriebs-prüfung (optisch)</t>
  </si>
  <si>
    <t>Fehlerhafte Eintragung!</t>
  </si>
  <si>
    <t>letzte Änderung:</t>
  </si>
  <si>
    <t>Keine Eintragung notwendig!</t>
  </si>
  <si>
    <t>Haltung per Liner sanieren.</t>
  </si>
  <si>
    <t>Haltung erneuern/repariern.</t>
  </si>
  <si>
    <t>-</t>
  </si>
  <si>
    <t>Haltung:</t>
  </si>
  <si>
    <t>PSP:</t>
  </si>
  <si>
    <t>Länge AL</t>
  </si>
  <si>
    <t>Grunddaten</t>
  </si>
  <si>
    <t>Handlungsanweisungen AL</t>
  </si>
  <si>
    <t>Einbindung</t>
  </si>
  <si>
    <t>?</t>
  </si>
  <si>
    <t>Zulage gg. FL</t>
  </si>
  <si>
    <t>Haltungslänge:</t>
  </si>
  <si>
    <t>Arbeiten inherhalb der AL</t>
  </si>
  <si>
    <t>Station</t>
  </si>
  <si>
    <t>Lage</t>
  </si>
  <si>
    <r>
      <rPr>
        <b/>
        <sz val="9"/>
        <color theme="5" tint="-0.249977111117893"/>
        <rFont val="Arial"/>
        <family val="2"/>
      </rPr>
      <t>Gegen</t>
    </r>
    <r>
      <rPr>
        <b/>
        <sz val="9"/>
        <color indexed="8"/>
        <rFont val="Arial"/>
        <family val="2"/>
      </rPr>
      <t xml:space="preserve"> Fließrichtung</t>
    </r>
  </si>
  <si>
    <r>
      <rPr>
        <b/>
        <sz val="9"/>
        <color theme="4" tint="-0.249977111117893"/>
        <rFont val="Arial"/>
        <family val="2"/>
      </rPr>
      <t>In</t>
    </r>
    <r>
      <rPr>
        <b/>
        <sz val="9"/>
        <color theme="5" tint="-0.249977111117893"/>
        <rFont val="Arial"/>
        <family val="2"/>
      </rPr>
      <t xml:space="preserve">
</t>
    </r>
    <r>
      <rPr>
        <b/>
        <sz val="9"/>
        <color indexed="8"/>
        <rFont val="Arial"/>
        <family val="2"/>
      </rPr>
      <t>Fließrichtung</t>
    </r>
  </si>
  <si>
    <t>Zulagen
Liner AL</t>
  </si>
  <si>
    <t>Art des Anschlusses</t>
  </si>
  <si>
    <t>Art der Ausführung</t>
  </si>
  <si>
    <t>geöffnet?</t>
  </si>
  <si>
    <t>Sanierung</t>
  </si>
  <si>
    <t>Eingabeerklärung</t>
  </si>
  <si>
    <t>nicht zutreffend</t>
  </si>
  <si>
    <t>noch unklar</t>
  </si>
  <si>
    <t>zutreffend</t>
  </si>
  <si>
    <t>Hinweis, da noch unklar.</t>
  </si>
  <si>
    <t>Bitte keine Zelle leer lassen!</t>
  </si>
  <si>
    <t>Art der Maßnahme</t>
  </si>
  <si>
    <t>Länge der Baugrube</t>
  </si>
  <si>
    <t>Von wo wird der Liner eingezogen</t>
  </si>
  <si>
    <t>aus 
KBG / REV</t>
  </si>
  <si>
    <t>aus
SE</t>
  </si>
  <si>
    <t xml:space="preserve">KBG
</t>
  </si>
  <si>
    <t xml:space="preserve">REV
</t>
  </si>
  <si>
    <t>Ist-Zustand</t>
  </si>
  <si>
    <t>Hausnr.</t>
  </si>
  <si>
    <t>Reinigen   und TV aus Siel</t>
  </si>
  <si>
    <t>Reparaturbaugrube</t>
  </si>
  <si>
    <t>Stk</t>
  </si>
  <si>
    <t>Handlungs- anweisung
Einbindung</t>
  </si>
  <si>
    <t>Letzte Änderung:</t>
  </si>
  <si>
    <t>Haltung</t>
  </si>
  <si>
    <t xml:space="preserve">Bauvorhaben:    </t>
  </si>
  <si>
    <t xml:space="preserve">Haltung:  </t>
  </si>
  <si>
    <t>Kein Handlungsbedarf.</t>
  </si>
  <si>
    <t>Ja / Nein</t>
  </si>
  <si>
    <t>Material &amp; DN</t>
  </si>
  <si>
    <t>Oberer Schacht:</t>
  </si>
  <si>
    <t>Unterer Schacht:</t>
  </si>
  <si>
    <t>Material &amp; DN:</t>
  </si>
  <si>
    <t>Haltung erneuern/reparieren.</t>
  </si>
  <si>
    <t>Summe / Anzahl</t>
  </si>
  <si>
    <r>
      <rPr>
        <b/>
        <sz val="9"/>
        <color theme="5" tint="-0.249977111117893"/>
        <rFont val="Arial"/>
        <family val="2"/>
      </rPr>
      <t xml:space="preserve">Gegen
</t>
    </r>
    <r>
      <rPr>
        <b/>
        <sz val="9"/>
        <color indexed="8"/>
        <rFont val="Arial"/>
        <family val="2"/>
      </rPr>
      <t>Fließrichtung</t>
    </r>
  </si>
  <si>
    <t>Reinigen   und TV 
aus SE</t>
  </si>
  <si>
    <t>Hinweis. Hier Handlungsbedarf.</t>
  </si>
  <si>
    <t>Hinweis. Etwas noch unklar.</t>
  </si>
  <si>
    <t>Kommentar zur AL
Ist-Zustand / Vorarbeiten</t>
  </si>
  <si>
    <t>Unteran-schluss im öffentl. Bereich</t>
  </si>
  <si>
    <t>Nummer
 aus AL-Plan</t>
  </si>
  <si>
    <t>Zahl</t>
  </si>
  <si>
    <t>Info: Drauf klicken für Details</t>
  </si>
  <si>
    <t>GA</t>
  </si>
  <si>
    <t>Gebäudeanschluss</t>
  </si>
  <si>
    <t>Hausanschluss mit Revisionschacht</t>
  </si>
  <si>
    <t>HR01</t>
  </si>
  <si>
    <t>RV02</t>
  </si>
  <si>
    <t>RV03</t>
  </si>
  <si>
    <t>NN02</t>
  </si>
  <si>
    <t>RV04</t>
  </si>
  <si>
    <t>RV05</t>
  </si>
  <si>
    <t>RV06</t>
  </si>
  <si>
    <t>Kein Handlungsbedarf</t>
  </si>
  <si>
    <t>kein Video vorhanden</t>
  </si>
  <si>
    <t>verschobene Verbindung, verschlossen bei 5,2 m</t>
  </si>
  <si>
    <t>verschlossen bei 5,0 m</t>
  </si>
  <si>
    <t>verschlossen</t>
  </si>
  <si>
    <t>verschlossen bei 0,2 m</t>
  </si>
  <si>
    <t>GA01</t>
  </si>
  <si>
    <t>GA04</t>
  </si>
  <si>
    <t>GA05</t>
  </si>
  <si>
    <t>GA06</t>
  </si>
  <si>
    <t>Verschobene Verbindungen,GG ca. 5,4 m</t>
  </si>
  <si>
    <t>Erneuern</t>
  </si>
  <si>
    <t>verschlossen bei 3,5 m</t>
  </si>
  <si>
    <t>verschlossen bei 4,5 m</t>
  </si>
  <si>
    <t>Verschobene Verbindungen,GG ca. 5,1 m</t>
  </si>
  <si>
    <t>Verschobenere Verbindungen, GG ca. 4.90 m</t>
  </si>
  <si>
    <t>Verschobene Verbindungen,GG, ca. 4,70 m</t>
  </si>
  <si>
    <t>RV01</t>
  </si>
  <si>
    <t>GA02</t>
  </si>
  <si>
    <t>GA03</t>
  </si>
  <si>
    <t>HR04</t>
  </si>
  <si>
    <t>GA07</t>
  </si>
  <si>
    <t>GA08</t>
  </si>
  <si>
    <t>RV09</t>
  </si>
  <si>
    <t>kein Video</t>
  </si>
  <si>
    <t>Schlauchliner vorhanden bis 0,6 m, verschobene Verbindungen 3°,GG ca. 5.40 m</t>
  </si>
  <si>
    <t>verschobene Verbindungen 3 und 5°, Haarriss Verbindung, GG bei 5,40 m</t>
  </si>
  <si>
    <t>verschobene Verbindung, Rattenbefalll, GG bei 3,8 m</t>
  </si>
  <si>
    <t>verschobeen Verbindungen, GG bei 5,20 m</t>
  </si>
  <si>
    <t>verschlossen bei 3,60 m</t>
  </si>
  <si>
    <t>verschobene Verbindung 5°,GG bei 3,90 m</t>
  </si>
  <si>
    <t>verschlossen bei 2,8 m</t>
  </si>
  <si>
    <t>verschobene Verbindungen, Ablagerungen, GG bei 5,2</t>
  </si>
  <si>
    <t>HR03</t>
  </si>
  <si>
    <t>HR07</t>
  </si>
  <si>
    <t>HR08</t>
  </si>
  <si>
    <t>HR09</t>
  </si>
  <si>
    <t>RV10</t>
  </si>
  <si>
    <t>X</t>
  </si>
  <si>
    <t>verschlossen bei 1,0 m</t>
  </si>
  <si>
    <t>Kamera unter Wasser</t>
  </si>
  <si>
    <t>Verschlossen bei ca. 5,0 m</t>
  </si>
  <si>
    <t>verschlossen bei ca 1,40 m</t>
  </si>
  <si>
    <t>verschobene Verbindungen 5°, GG bei 3,5 m</t>
  </si>
  <si>
    <t>verschobene Verbindungen 10 °, Fehlen von Teilen auf 15 cm,GG bei 4,60 m</t>
  </si>
  <si>
    <t>verschobene Verbindungen 10 °, GG bei 3,5 m</t>
  </si>
  <si>
    <t>HR05</t>
  </si>
  <si>
    <t>HR06</t>
  </si>
  <si>
    <t xml:space="preserve">leicht verschobene Verbindungen, GG bei 3,90 m </t>
  </si>
  <si>
    <t>Unterbogen, Riss, verschobene Verbindungen, GG bei 3,90 m</t>
  </si>
  <si>
    <t>verschobene Verbindung 5°, GG bei 3,90 m</t>
  </si>
  <si>
    <t>Verschobene Verbindungen 5°, Unterbogen, GG bei 4,0 m</t>
  </si>
  <si>
    <t>verschobene Verbindungen, GG bei 4,10 m</t>
  </si>
  <si>
    <t>verschobene Verbindung, Riss GG bei 3,8 m</t>
  </si>
  <si>
    <t>HR02</t>
  </si>
  <si>
    <t>verschobene Verbindungen, GG bei  5,0 m</t>
  </si>
  <si>
    <t>verschobene Verbindungen,  einragendes Dichtungsmaterial, GG bei  5,0 m,</t>
  </si>
  <si>
    <t>SE06</t>
  </si>
  <si>
    <t>SE07</t>
  </si>
  <si>
    <t>NN08</t>
  </si>
  <si>
    <t>GA09</t>
  </si>
  <si>
    <t>NN10</t>
  </si>
  <si>
    <t>RV11</t>
  </si>
  <si>
    <t>RV12</t>
  </si>
  <si>
    <t>HR13</t>
  </si>
  <si>
    <t>verschobene Verbindungen 5°, Wurzeleinwüchse, GG bei 4,0 m</t>
  </si>
  <si>
    <t>SE05</t>
  </si>
  <si>
    <t>RV07</t>
  </si>
  <si>
    <t>RV08</t>
  </si>
  <si>
    <t>GA10</t>
  </si>
  <si>
    <t>GA11</t>
  </si>
  <si>
    <t>GA12</t>
  </si>
  <si>
    <t>RV13</t>
  </si>
  <si>
    <t>Beton, GG bei 3,6 m</t>
  </si>
  <si>
    <t>Oberflächenschäden, Wurzeleinwuchs, verschlossen</t>
  </si>
  <si>
    <t>Verschobene Verbindung; Oberflächenriss in Längsrichtung</t>
  </si>
  <si>
    <t>Wurzeleinwüchse</t>
  </si>
  <si>
    <t xml:space="preserve">Verschobene Verbindung, Wasserspiegel 15 %, GG bei 3,7 m </t>
  </si>
  <si>
    <t>verschobene Verbindung, Ablagerungen 15 %, verschobene Verbindung radial 10 mm an Verbindung, GG bei 4,40 m</t>
  </si>
  <si>
    <t>verschobene Verbindung, einragendes Dichtungsmaterial, 10 % Querschnittsreduzierung, Ablagerungen, Wasserspiegel 10 % GG bei 3,4 m</t>
  </si>
  <si>
    <t>verschobene Verbindung, Scherbenbildung, GG bei 5,6 m</t>
  </si>
  <si>
    <t>kein Video, verschlossen</t>
  </si>
  <si>
    <t xml:space="preserve">verschobene Verbindungen 5°, Riss am Rohrunfang 3 mm Breite, Wurzeleinwuchs, GG bei 4,0 m </t>
  </si>
  <si>
    <t>verschobene Verbindung 3°, GG bei 4,8 m</t>
  </si>
  <si>
    <t>verschobene Verbindungen 5°, Ablagerungen, einragender Gegenstand, GG bei 4,0 m</t>
  </si>
  <si>
    <t xml:space="preserve">erneuern, alte Trumme </t>
  </si>
  <si>
    <t>verschobene Verbindungen 3° + 5°</t>
  </si>
  <si>
    <t>Ablagerungen 80%,  Reinigen, prüfen auf Betrieb</t>
  </si>
  <si>
    <t>verschobene Verbindungen 5, GG bei 4,6 m</t>
  </si>
  <si>
    <t>verschobene Verbindung 5°, Ablagerungen, Kamera kommt nicht weiter</t>
  </si>
  <si>
    <t>verschobene Verbindung 5°, Anschluss trotz Regen trocken, einragendes Dichtungsmaterial, Abmauerung bei 1,5 m</t>
  </si>
  <si>
    <t>verschobene Verbindung 5°, komplexes Wurzelwerk, Abmauerung bei 1,80 m</t>
  </si>
  <si>
    <t>Verdämmern 1,5 m</t>
  </si>
  <si>
    <t>GG bei 4,0 m</t>
  </si>
  <si>
    <t>SE02</t>
  </si>
  <si>
    <t>SE03</t>
  </si>
  <si>
    <t>NN07</t>
  </si>
  <si>
    <t>17,50</t>
  </si>
  <si>
    <t>4,50</t>
  </si>
  <si>
    <t>verschobenene Verbindung</t>
  </si>
  <si>
    <t>verschobenene Verbindung 5°</t>
  </si>
  <si>
    <t>verschobene Verbindung 5°, GG bei 4,2 m</t>
  </si>
  <si>
    <t>verschobene Verbindung, einragendes Dichtungsmaterial, GG bei 4,2 m</t>
  </si>
  <si>
    <t>einragendes Dichtungsmaterial, verschobene Verbindung; GG bei  3,90 m</t>
  </si>
  <si>
    <t>komplexes Wurzelwerk 15%; starke Abalgerungen, GG bei 3,8 m</t>
  </si>
  <si>
    <t>verschobene Verbindung 5°, Ablagerungen, GG bei 3,5 m</t>
  </si>
  <si>
    <t>einragendes Dichtungsmaterial, verschobene Verbindungen, GG bei 3,7 m</t>
  </si>
  <si>
    <t>verschobene Verbindung, einragendes Dichtungsmaterial, GG bei 3,6 m</t>
  </si>
  <si>
    <t>Ablagerungen, einragendes Dichtungsmaterial, verschlossen bei 5,0 m</t>
  </si>
  <si>
    <t>SE01</t>
  </si>
  <si>
    <t>SE08</t>
  </si>
  <si>
    <t>13,60</t>
  </si>
  <si>
    <t>11,90</t>
  </si>
  <si>
    <t>verschobene Verbindung</t>
  </si>
  <si>
    <t>verschobene Verbindungen</t>
  </si>
  <si>
    <t>einragendes Dichtungsmaterial, feine Wurzeln, GG bei 3,6 m</t>
  </si>
  <si>
    <t>verschobene Verbindung, GG bei 3,7 m</t>
  </si>
  <si>
    <t>einragendes Dichtungsmaterial, Wurzeln, verschobene Verbindung, GG bei 4,0 m</t>
  </si>
  <si>
    <t xml:space="preserve">verschobene Verbindungen </t>
  </si>
  <si>
    <t>NN01</t>
  </si>
  <si>
    <t>NN04</t>
  </si>
  <si>
    <t>NN06</t>
  </si>
  <si>
    <t>SE09</t>
  </si>
  <si>
    <t>45,00</t>
  </si>
  <si>
    <t>49,40</t>
  </si>
  <si>
    <t xml:space="preserve">verschobene Verbindungen 5°, </t>
  </si>
  <si>
    <t>verschoben Verbindungen 5°, GG bei 4,6 m</t>
  </si>
  <si>
    <t>verschobene Verbindung 5 °, Ablagerungen, Kamera kommt nicht weiter, Betriebsprüfung notwendig</t>
  </si>
  <si>
    <t>verschobene Verbindung, Ablagerungen, Anschluss  trotz Regen trocken, verschobven Verbindung, einragendes Dichtungsmaterial, Abbruch bei 2,8 m, Betriebsprüfung notwendig</t>
  </si>
  <si>
    <t>verschobene Verbindungen 5°, Ablagerunge hartes und verdichtetes Material, Wurzeleinwüchse, Abbruch bei 3,60, Betriebsprüfung notwendig</t>
  </si>
  <si>
    <t>Ablagerungen, verschoebene Verbindungen, Abzweigung bei 3,6 m, Prüfung auf Betrieb beider Anschlüsse notwendig</t>
  </si>
  <si>
    <t>verschobene Verbindungen, einragendes Dichtungsmaterial, radial verschoben 30 mm, Kamera fährt nicht bis Ende</t>
  </si>
  <si>
    <t>verschoeben Verbindung, Ablagerungen, Abbruch bei 1,0 m, Reinigen und Betriebsprüfung notwendig, fließendes Wasser sichtbar, Anschluss nicht trocken</t>
  </si>
  <si>
    <t>Wasserstand 10 %, verschoeben Verbindung, Kmera ab 1,6 m unter Wasser, GG bei 4,6 m</t>
  </si>
  <si>
    <t>einragendes Dichtungsmaterial, verschoben Verbindung 5°, verschlossen bei 1,20 m</t>
  </si>
  <si>
    <t>Verfüllen 1,2 m</t>
  </si>
  <si>
    <t>verschlossen bei 2,3 m</t>
  </si>
  <si>
    <t>Verfüllen 2,3 m</t>
  </si>
  <si>
    <t>SE04</t>
  </si>
  <si>
    <t>NN05</t>
  </si>
  <si>
    <t>NN09</t>
  </si>
  <si>
    <t>43,0</t>
  </si>
  <si>
    <t>47,0</t>
  </si>
  <si>
    <t>verschobene Verbindung 5°, einragendes Dichtungsmaterial, Anschluss trotz Regen trocken, verschobene Verbindung 26 mm, dainter Ablagerungen, dahinter verschlossen, vermutlich alte Trumme</t>
  </si>
  <si>
    <t>Fehlen von Teilen 50 mm in Verbindung, einragendes Dichtungsmaterial, verschobene Verbindungen, GG bei 3,10 m</t>
  </si>
  <si>
    <t>Ablagerungen, Anschluss trotz Regen trocken</t>
  </si>
  <si>
    <t>Anschlus trotz Regen trocken, Ablagerungen, verschlossen bei 4,0 m</t>
  </si>
  <si>
    <t>Verfüllen 4,0 m</t>
  </si>
  <si>
    <t xml:space="preserve">verschobene Verbindungen, Riss am Rohrumfang 2mm, </t>
  </si>
  <si>
    <t>Ablagerungen, Fahrt abgebrochen</t>
  </si>
  <si>
    <t>keine Video</t>
  </si>
  <si>
    <t>verschobene Verbindung, Beginn Liner bei 3,60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</si>
</sst>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* #,##0.00\ &quot;€&quot;_-;\-* #,##0.00\ &quot;€&quot;_-;_-* &quot;-&quot;??\ &quot;€&quot;_-;_-@_-"/>
    <numFmt numFmtId="164" formatCode="0&quot; St&quot;"/>
    <numFmt numFmtId="165" formatCode="0.0&quot; m&quot;"/>
    <numFmt numFmtId="166" formatCode="0\ &quot;m&quot;"/>
    <numFmt numFmtId="167" formatCode="#,##0.0_);\-#,##0.0"/>
    <numFmt numFmtId="168" formatCode="#,##0.0"/>
    <numFmt numFmtId="169" formatCode="0.0&quot; h&quot;"/>
    <numFmt numFmtId="170" formatCode="0.0"/>
    <numFmt numFmtId="171" formatCode="[$-407]d/\ mmmm\ yyyy;@"/>
    <numFmt numFmtId="172" formatCode="[$-407]mmmm\ yy;@"/>
    <numFmt numFmtId="173" formatCode="0&quot; Stck&quot;"/>
    <numFmt numFmtId="174" formatCode="0.0\ &quot;m&quot;"/>
  </numFmts>
  <fonts count="35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4"/>
      <color indexed="8"/>
      <name val="Arial"/>
      <family val="2"/>
    </font>
    <font>
      <sz val="14"/>
      <name val="Arial"/>
      <family val="2"/>
    </font>
    <font>
      <b/>
      <sz val="12"/>
      <color indexed="8"/>
      <name val="Arial"/>
      <family val="2"/>
    </font>
    <font>
      <b/>
      <sz val="12"/>
      <color indexed="8"/>
      <name val="MS Sans Serif"/>
      <family val="2"/>
    </font>
    <font>
      <b/>
      <sz val="12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0"/>
      <color indexed="8"/>
      <name val="MS Sans Serif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4" tint="-0.249977111117893"/>
      <name val="Arial"/>
      <family val="2"/>
    </font>
    <font>
      <b/>
      <sz val="9"/>
      <color theme="5" tint="-0.249977111117893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indexed="12"/>
      <name val="Arial"/>
      <family val="2"/>
    </font>
    <font>
      <b/>
      <sz val="11"/>
      <color theme="1"/>
      <name val="Calibri"/>
      <family val="2"/>
      <scheme val="minor"/>
    </font>
    <font>
      <sz val="14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sz val="12"/>
      <color theme="1"/>
      <name val="Calibri"/>
      <family val="2"/>
      <scheme val="minor"/>
    </font>
    <font>
      <b/>
      <sz val="11"/>
      <color indexed="8"/>
      <name val="Arial"/>
      <family val="2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Gray">
        <fgColor theme="7" tint="0.39994506668294322"/>
        <bgColor theme="7" tint="0.79995117038483843"/>
      </patternFill>
    </fill>
    <fill>
      <patternFill patternType="gray125">
        <fgColor theme="7" tint="0.39991454817346722"/>
        <bgColor indexed="65"/>
      </patternFill>
    </fill>
    <fill>
      <patternFill patternType="lightDown">
        <fgColor auto="1"/>
        <bgColor auto="1"/>
      </patternFill>
    </fill>
    <fill>
      <patternFill patternType="solid">
        <fgColor rgb="FFFF99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CC99FF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0" tint="-0.1490218817712943"/>
        </stop>
      </gradient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1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dashDotDot">
        <color indexed="64"/>
      </left>
      <right style="dashDotDot">
        <color indexed="64"/>
      </right>
      <top style="medium">
        <color indexed="64"/>
      </top>
      <bottom style="dashDotDot">
        <color indexed="64"/>
      </bottom>
      <diagonal/>
    </border>
    <border>
      <left style="dashDotDot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/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ashed">
        <color indexed="64"/>
      </left>
      <right style="dashDotDot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/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ashDotDot">
        <color indexed="64"/>
      </bottom>
      <diagonal/>
    </border>
    <border>
      <left/>
      <right/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dashDotDot">
        <color indexed="64"/>
      </right>
      <top style="medium">
        <color indexed="64"/>
      </top>
      <bottom style="dashDotDot">
        <color indexed="64"/>
      </bottom>
      <diagonal/>
    </border>
    <border>
      <left/>
      <right style="dashDotDot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44" fontId="12" fillId="0" borderId="0" applyFont="0" applyFill="0" applyBorder="0" applyAlignment="0" applyProtection="0"/>
  </cellStyleXfs>
  <cellXfs count="361">
    <xf numFmtId="0" fontId="0" fillId="0" borderId="0" xfId="0"/>
    <xf numFmtId="164" fontId="1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 wrapText="1"/>
    </xf>
    <xf numFmtId="170" fontId="15" fillId="0" borderId="11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57" xfId="0" applyFont="1" applyBorder="1" applyAlignment="1" applyProtection="1">
      <alignment horizontal="left" vertical="center" wrapText="1"/>
      <protection locked="0"/>
    </xf>
    <xf numFmtId="0" fontId="5" fillId="0" borderId="57" xfId="0" applyFont="1" applyBorder="1" applyAlignment="1" applyProtection="1">
      <alignment horizontal="center" vertical="center" wrapText="1"/>
      <protection locked="0"/>
    </xf>
    <xf numFmtId="0" fontId="0" fillId="0" borderId="57" xfId="0" applyBorder="1" applyProtection="1">
      <protection locked="0"/>
    </xf>
    <xf numFmtId="0" fontId="14" fillId="0" borderId="0" xfId="0" applyFont="1" applyAlignment="1" applyProtection="1">
      <alignment vertical="center" wrapText="1"/>
      <protection locked="0"/>
    </xf>
    <xf numFmtId="0" fontId="9" fillId="0" borderId="41" xfId="0" applyFont="1" applyBorder="1" applyAlignment="1" applyProtection="1">
      <alignment horizontal="center" vertical="center" wrapText="1"/>
      <protection locked="0"/>
    </xf>
    <xf numFmtId="0" fontId="8" fillId="0" borderId="26" xfId="0" applyFont="1" applyBorder="1" applyAlignment="1" applyProtection="1">
      <alignment horizontal="center" vertical="center" wrapText="1"/>
      <protection locked="0"/>
    </xf>
    <xf numFmtId="0" fontId="8" fillId="0" borderId="40" xfId="0" applyFont="1" applyBorder="1" applyAlignment="1" applyProtection="1">
      <alignment horizontal="center" vertical="center" wrapText="1"/>
      <protection locked="0"/>
    </xf>
    <xf numFmtId="164" fontId="8" fillId="0" borderId="53" xfId="0" applyNumberFormat="1" applyFont="1" applyBorder="1" applyAlignment="1" applyProtection="1">
      <alignment horizontal="center" vertical="center" wrapText="1"/>
      <protection locked="0"/>
    </xf>
    <xf numFmtId="0" fontId="10" fillId="0" borderId="32" xfId="0" applyFont="1" applyBorder="1" applyAlignment="1" applyProtection="1">
      <alignment horizontal="center" vertical="center" wrapText="1"/>
      <protection locked="0"/>
    </xf>
    <xf numFmtId="0" fontId="21" fillId="0" borderId="13" xfId="0" applyFont="1" applyBorder="1" applyAlignment="1" applyProtection="1">
      <alignment horizontal="center" vertical="center" wrapText="1"/>
      <protection locked="0"/>
    </xf>
    <xf numFmtId="0" fontId="11" fillId="0" borderId="40" xfId="0" applyFont="1" applyBorder="1" applyAlignment="1" applyProtection="1">
      <alignment horizontal="center" vertical="center" wrapText="1"/>
      <protection locked="0"/>
    </xf>
    <xf numFmtId="0" fontId="11" fillId="0" borderId="26" xfId="0" applyFont="1" applyBorder="1" applyAlignment="1" applyProtection="1">
      <alignment horizontal="center" vertical="center" wrapText="1"/>
      <protection locked="0"/>
    </xf>
    <xf numFmtId="0" fontId="21" fillId="0" borderId="3" xfId="0" applyFont="1" applyBorder="1" applyAlignment="1" applyProtection="1">
      <alignment horizontal="center" vertical="center" wrapText="1"/>
      <protection locked="0"/>
    </xf>
    <xf numFmtId="0" fontId="21" fillId="0" borderId="2" xfId="0" applyFont="1" applyBorder="1" applyAlignment="1" applyProtection="1">
      <alignment horizontal="center" vertical="center" wrapText="1"/>
      <protection locked="0"/>
    </xf>
    <xf numFmtId="0" fontId="11" fillId="0" borderId="27" xfId="0" applyFont="1" applyBorder="1" applyAlignment="1" applyProtection="1">
      <alignment horizontal="center" vertical="center" wrapText="1"/>
      <protection locked="0"/>
    </xf>
    <xf numFmtId="0" fontId="23" fillId="0" borderId="13" xfId="0" applyFont="1" applyBorder="1" applyAlignment="1" applyProtection="1">
      <alignment horizontal="center" vertical="center" wrapText="1"/>
      <protection locked="0"/>
    </xf>
    <xf numFmtId="164" fontId="11" fillId="0" borderId="10" xfId="0" applyNumberFormat="1" applyFont="1" applyBorder="1" applyAlignment="1" applyProtection="1">
      <alignment horizontal="center" vertical="center" wrapText="1"/>
      <protection locked="0"/>
    </xf>
    <xf numFmtId="164" fontId="11" fillId="0" borderId="26" xfId="0" applyNumberFormat="1" applyFont="1" applyBorder="1" applyAlignment="1" applyProtection="1">
      <alignment horizontal="center" vertical="center" wrapText="1"/>
      <protection locked="0"/>
    </xf>
    <xf numFmtId="164" fontId="11" fillId="0" borderId="53" xfId="0" applyNumberFormat="1" applyFont="1" applyBorder="1" applyAlignment="1" applyProtection="1">
      <alignment horizontal="center" vertical="center" wrapText="1"/>
      <protection locked="0"/>
    </xf>
    <xf numFmtId="0" fontId="10" fillId="0" borderId="33" xfId="0" applyFont="1" applyBorder="1" applyAlignment="1" applyProtection="1">
      <alignment horizontal="center" vertical="center" wrapText="1"/>
      <protection locked="0"/>
    </xf>
    <xf numFmtId="0" fontId="21" fillId="0" borderId="6" xfId="0" applyFont="1" applyBorder="1" applyAlignment="1" applyProtection="1">
      <alignment vertical="center" wrapText="1"/>
      <protection locked="0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21" fillId="0" borderId="4" xfId="0" applyFont="1" applyBorder="1" applyAlignment="1" applyProtection="1">
      <alignment horizontal="center" vertical="center" wrapText="1"/>
      <protection locked="0"/>
    </xf>
    <xf numFmtId="164" fontId="11" fillId="0" borderId="5" xfId="0" applyNumberFormat="1" applyFont="1" applyBorder="1" applyAlignment="1" applyProtection="1">
      <alignment horizontal="center" vertical="center" wrapText="1"/>
      <protection locked="0"/>
    </xf>
    <xf numFmtId="164" fontId="11" fillId="0" borderId="6" xfId="0" applyNumberFormat="1" applyFont="1" applyBorder="1" applyAlignment="1" applyProtection="1">
      <alignment horizontal="center" vertical="center" wrapText="1"/>
      <protection locked="0"/>
    </xf>
    <xf numFmtId="164" fontId="11" fillId="0" borderId="4" xfId="0" applyNumberFormat="1" applyFont="1" applyBorder="1" applyAlignment="1" applyProtection="1">
      <alignment horizontal="center" vertical="center" wrapText="1"/>
      <protection locked="0"/>
    </xf>
    <xf numFmtId="0" fontId="21" fillId="0" borderId="28" xfId="0" applyFont="1" applyBorder="1" applyAlignment="1" applyProtection="1">
      <alignment horizontal="center" vertical="center" wrapText="1"/>
      <protection locked="0"/>
    </xf>
    <xf numFmtId="164" fontId="11" fillId="0" borderId="28" xfId="0" applyNumberFormat="1" applyFont="1" applyBorder="1" applyAlignment="1" applyProtection="1">
      <alignment horizontal="center" vertical="center" wrapText="1"/>
      <protection locked="0"/>
    </xf>
    <xf numFmtId="0" fontId="10" fillId="0" borderId="49" xfId="0" applyFont="1" applyBorder="1" applyAlignment="1" applyProtection="1">
      <alignment horizontal="center" vertical="center" wrapText="1"/>
      <protection locked="0"/>
    </xf>
    <xf numFmtId="165" fontId="11" fillId="0" borderId="55" xfId="0" applyNumberFormat="1" applyFont="1" applyBorder="1" applyAlignment="1" applyProtection="1">
      <alignment horizontal="center" vertical="center" wrapText="1"/>
      <protection locked="0"/>
    </xf>
    <xf numFmtId="165" fontId="11" fillId="0" borderId="4" xfId="0" applyNumberFormat="1" applyFont="1" applyBorder="1" applyAlignment="1" applyProtection="1">
      <alignment horizontal="center" vertical="center" wrapText="1"/>
      <protection locked="0"/>
    </xf>
    <xf numFmtId="165" fontId="11" fillId="0" borderId="6" xfId="0" applyNumberFormat="1" applyFont="1" applyBorder="1" applyAlignment="1" applyProtection="1">
      <alignment horizontal="center" vertical="center" wrapText="1"/>
      <protection locked="0"/>
    </xf>
    <xf numFmtId="166" fontId="11" fillId="0" borderId="51" xfId="0" applyNumberFormat="1" applyFont="1" applyBorder="1" applyAlignment="1" applyProtection="1">
      <alignment horizontal="center" vertical="center" wrapText="1"/>
      <protection locked="0"/>
    </xf>
    <xf numFmtId="165" fontId="11" fillId="0" borderId="5" xfId="0" applyNumberFormat="1" applyFont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22" xfId="0" applyFont="1" applyBorder="1" applyAlignment="1" applyProtection="1">
      <alignment horizontal="center" vertical="center" wrapText="1"/>
      <protection locked="0"/>
    </xf>
    <xf numFmtId="0" fontId="21" fillId="0" borderId="6" xfId="0" applyFont="1" applyBorder="1" applyAlignment="1" applyProtection="1">
      <alignment horizontal="center" vertical="center" wrapText="1"/>
      <protection locked="0"/>
    </xf>
    <xf numFmtId="164" fontId="11" fillId="0" borderId="17" xfId="0" applyNumberFormat="1" applyFont="1" applyBorder="1" applyAlignment="1" applyProtection="1">
      <alignment horizontal="center" vertical="center" wrapText="1"/>
      <protection locked="0"/>
    </xf>
    <xf numFmtId="164" fontId="11" fillId="0" borderId="55" xfId="0" applyNumberFormat="1" applyFont="1" applyBorder="1" applyAlignment="1" applyProtection="1">
      <alignment horizontal="center" vertical="center" wrapText="1"/>
      <protection locked="0"/>
    </xf>
    <xf numFmtId="164" fontId="11" fillId="0" borderId="58" xfId="0" applyNumberFormat="1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/>
      <protection locked="0"/>
    </xf>
    <xf numFmtId="0" fontId="13" fillId="0" borderId="14" xfId="0" applyFont="1" applyBorder="1" applyAlignment="1" applyProtection="1">
      <alignment horizontal="center" vertical="center"/>
      <protection locked="0"/>
    </xf>
    <xf numFmtId="0" fontId="13" fillId="0" borderId="11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0" fontId="7" fillId="6" borderId="50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7" fillId="0" borderId="39" xfId="0" applyFont="1" applyBorder="1" applyAlignment="1" applyProtection="1">
      <alignment horizontal="center" vertical="center" wrapText="1"/>
      <protection locked="0"/>
    </xf>
    <xf numFmtId="168" fontId="15" fillId="0" borderId="11" xfId="0" applyNumberFormat="1" applyFont="1" applyBorder="1" applyAlignment="1" applyProtection="1">
      <alignment horizontal="center" vertical="center"/>
      <protection locked="0"/>
    </xf>
    <xf numFmtId="168" fontId="15" fillId="0" borderId="14" xfId="0" applyNumberFormat="1" applyFont="1" applyBorder="1" applyAlignment="1" applyProtection="1">
      <alignment horizontal="center" vertical="center"/>
      <protection locked="0"/>
    </xf>
    <xf numFmtId="0" fontId="7" fillId="0" borderId="36" xfId="0" applyFont="1" applyBorder="1" applyAlignment="1" applyProtection="1">
      <alignment horizontal="center" vertical="center" wrapText="1"/>
      <protection locked="0"/>
    </xf>
    <xf numFmtId="167" fontId="15" fillId="0" borderId="29" xfId="0" applyNumberFormat="1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/>
      <protection locked="0"/>
    </xf>
    <xf numFmtId="0" fontId="7" fillId="0" borderId="29" xfId="0" quotePrefix="1" applyFont="1" applyBorder="1" applyAlignment="1" applyProtection="1">
      <alignment horizontal="center" vertical="center" wrapText="1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 wrapText="1"/>
      <protection locked="0"/>
    </xf>
    <xf numFmtId="168" fontId="15" fillId="0" borderId="29" xfId="0" applyNumberFormat="1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6" borderId="60" xfId="0" applyFont="1" applyFill="1" applyBorder="1" applyAlignment="1" applyProtection="1">
      <alignment horizontal="center" vertical="center" wrapText="1"/>
      <protection locked="0"/>
    </xf>
    <xf numFmtId="0" fontId="7" fillId="0" borderId="37" xfId="0" applyFont="1" applyBorder="1" applyAlignment="1" applyProtection="1">
      <alignment horizontal="center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38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/>
      <protection locked="0"/>
    </xf>
    <xf numFmtId="0" fontId="16" fillId="0" borderId="0" xfId="0" applyFont="1" applyAlignment="1" applyProtection="1">
      <alignment vertical="top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3" borderId="12" xfId="0" applyFill="1" applyBorder="1"/>
    <xf numFmtId="0" fontId="0" fillId="3" borderId="2" xfId="0" applyFill="1" applyBorder="1"/>
    <xf numFmtId="0" fontId="0" fillId="10" borderId="12" xfId="0" applyFill="1" applyBorder="1"/>
    <xf numFmtId="0" fontId="0" fillId="10" borderId="2" xfId="0" applyFill="1" applyBorder="1"/>
    <xf numFmtId="0" fontId="0" fillId="14" borderId="12" xfId="0" applyFill="1" applyBorder="1"/>
    <xf numFmtId="0" fontId="0" fillId="14" borderId="2" xfId="0" applyFill="1" applyBorder="1"/>
    <xf numFmtId="0" fontId="0" fillId="5" borderId="12" xfId="0" applyFill="1" applyBorder="1"/>
    <xf numFmtId="0" fontId="0" fillId="5" borderId="2" xfId="0" applyFill="1" applyBorder="1"/>
    <xf numFmtId="0" fontId="0" fillId="7" borderId="12" xfId="0" applyFill="1" applyBorder="1"/>
    <xf numFmtId="0" fontId="0" fillId="7" borderId="2" xfId="0" applyFill="1" applyBorder="1"/>
    <xf numFmtId="0" fontId="0" fillId="8" borderId="12" xfId="0" applyFill="1" applyBorder="1"/>
    <xf numFmtId="0" fontId="0" fillId="8" borderId="2" xfId="0" applyFill="1" applyBorder="1"/>
    <xf numFmtId="0" fontId="0" fillId="2" borderId="12" xfId="0" applyFill="1" applyBorder="1"/>
    <xf numFmtId="0" fontId="0" fillId="2" borderId="2" xfId="0" applyFill="1" applyBorder="1"/>
    <xf numFmtId="0" fontId="0" fillId="4" borderId="12" xfId="0" applyFill="1" applyBorder="1"/>
    <xf numFmtId="0" fontId="0" fillId="4" borderId="2" xfId="0" applyFill="1" applyBorder="1"/>
    <xf numFmtId="0" fontId="0" fillId="0" borderId="67" xfId="0" applyBorder="1"/>
    <xf numFmtId="0" fontId="0" fillId="0" borderId="68" xfId="0" applyBorder="1"/>
    <xf numFmtId="0" fontId="0" fillId="0" borderId="54" xfId="0" applyBorder="1"/>
    <xf numFmtId="0" fontId="0" fillId="0" borderId="69" xfId="0" applyBorder="1"/>
    <xf numFmtId="0" fontId="0" fillId="0" borderId="70" xfId="0" applyBorder="1"/>
    <xf numFmtId="0" fontId="24" fillId="0" borderId="0" xfId="0" applyFont="1" applyAlignment="1">
      <alignment horizontal="center"/>
    </xf>
    <xf numFmtId="0" fontId="0" fillId="0" borderId="71" xfId="0" applyBorder="1"/>
    <xf numFmtId="0" fontId="0" fillId="0" borderId="72" xfId="0" applyBorder="1"/>
    <xf numFmtId="0" fontId="0" fillId="0" borderId="55" xfId="0" applyBorder="1"/>
    <xf numFmtId="0" fontId="17" fillId="0" borderId="69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0" fillId="0" borderId="72" xfId="0" applyBorder="1" applyAlignment="1">
      <alignment horizontal="center"/>
    </xf>
    <xf numFmtId="0" fontId="11" fillId="0" borderId="73" xfId="0" applyFont="1" applyBorder="1" applyAlignment="1" applyProtection="1">
      <alignment horizontal="center" vertical="center" wrapText="1"/>
      <protection locked="0"/>
    </xf>
    <xf numFmtId="0" fontId="15" fillId="0" borderId="74" xfId="0" applyFont="1" applyBorder="1" applyAlignment="1">
      <alignment horizontal="center" vertical="center"/>
    </xf>
    <xf numFmtId="0" fontId="4" fillId="0" borderId="0" xfId="0" applyFont="1" applyAlignment="1" applyProtection="1">
      <alignment horizontal="left" vertical="center" wrapText="1" indent="3"/>
      <protection locked="0"/>
    </xf>
    <xf numFmtId="172" fontId="27" fillId="0" borderId="0" xfId="0" applyNumberFormat="1" applyFont="1" applyAlignment="1" applyProtection="1">
      <alignment vertical="center" wrapText="1"/>
      <protection locked="0"/>
    </xf>
    <xf numFmtId="0" fontId="25" fillId="0" borderId="0" xfId="0" applyFont="1" applyAlignment="1" applyProtection="1">
      <alignment vertical="center" wrapText="1"/>
      <protection locked="0"/>
    </xf>
    <xf numFmtId="172" fontId="25" fillId="0" borderId="0" xfId="0" applyNumberFormat="1" applyFont="1" applyAlignment="1" applyProtection="1">
      <alignment horizontal="center" vertical="center" wrapText="1"/>
      <protection locked="0"/>
    </xf>
    <xf numFmtId="171" fontId="27" fillId="0" borderId="0" xfId="0" applyNumberFormat="1" applyFont="1" applyAlignment="1" applyProtection="1">
      <alignment vertical="center" wrapText="1"/>
      <protection locked="0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left"/>
    </xf>
    <xf numFmtId="0" fontId="28" fillId="0" borderId="0" xfId="0" applyFont="1"/>
    <xf numFmtId="0" fontId="17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21" fillId="0" borderId="17" xfId="0" applyFont="1" applyBorder="1" applyAlignment="1" applyProtection="1">
      <alignment horizontal="center" vertical="center" wrapText="1"/>
      <protection locked="0"/>
    </xf>
    <xf numFmtId="1" fontId="15" fillId="0" borderId="76" xfId="0" applyNumberFormat="1" applyFont="1" applyBorder="1" applyAlignment="1" applyProtection="1">
      <alignment horizontal="center" vertical="center"/>
      <protection locked="0"/>
    </xf>
    <xf numFmtId="1" fontId="7" fillId="0" borderId="77" xfId="0" applyNumberFormat="1" applyFont="1" applyBorder="1" applyAlignment="1" applyProtection="1">
      <alignment horizontal="center" vertical="center" wrapText="1"/>
      <protection locked="0"/>
    </xf>
    <xf numFmtId="0" fontId="21" fillId="0" borderId="73" xfId="0" applyFont="1" applyBorder="1" applyAlignment="1" applyProtection="1">
      <alignment horizontal="center" vertical="center" wrapText="1"/>
      <protection locked="0"/>
    </xf>
    <xf numFmtId="0" fontId="15" fillId="0" borderId="74" xfId="0" applyFont="1" applyBorder="1" applyAlignment="1" applyProtection="1">
      <alignment horizontal="center" vertical="center"/>
      <protection locked="0"/>
    </xf>
    <xf numFmtId="170" fontId="15" fillId="0" borderId="0" xfId="0" applyNumberFormat="1" applyFont="1" applyAlignment="1" applyProtection="1">
      <alignment horizontal="center" vertical="center"/>
      <protection locked="0"/>
    </xf>
    <xf numFmtId="0" fontId="7" fillId="0" borderId="81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>
      <alignment horizontal="center" vertical="center"/>
    </xf>
    <xf numFmtId="0" fontId="6" fillId="0" borderId="68" xfId="0" applyFont="1" applyBorder="1" applyAlignment="1" applyProtection="1">
      <alignment horizontal="center" vertical="center" wrapText="1"/>
      <protection locked="0"/>
    </xf>
    <xf numFmtId="164" fontId="6" fillId="0" borderId="68" xfId="0" applyNumberFormat="1" applyFont="1" applyBorder="1" applyAlignment="1" applyProtection="1">
      <alignment horizontal="center" vertical="center" wrapText="1"/>
      <protection locked="0"/>
    </xf>
    <xf numFmtId="0" fontId="10" fillId="0" borderId="79" xfId="0" applyFont="1" applyBorder="1" applyAlignment="1" applyProtection="1">
      <alignment horizontal="center" vertical="center" wrapText="1"/>
      <protection locked="0"/>
    </xf>
    <xf numFmtId="164" fontId="8" fillId="15" borderId="40" xfId="0" applyNumberFormat="1" applyFont="1" applyFill="1" applyBorder="1" applyAlignment="1" applyProtection="1">
      <alignment horizontal="center" vertical="center" wrapText="1"/>
      <protection locked="0"/>
    </xf>
    <xf numFmtId="0" fontId="22" fillId="15" borderId="53" xfId="0" applyFont="1" applyFill="1" applyBorder="1" applyAlignment="1" applyProtection="1">
      <alignment horizontal="center" vertical="center" wrapText="1"/>
      <protection locked="0"/>
    </xf>
    <xf numFmtId="0" fontId="11" fillId="15" borderId="78" xfId="0" applyFont="1" applyFill="1" applyBorder="1" applyAlignment="1" applyProtection="1">
      <alignment horizontal="center" vertical="center" wrapText="1"/>
      <protection locked="0"/>
    </xf>
    <xf numFmtId="0" fontId="11" fillId="15" borderId="26" xfId="0" applyFont="1" applyFill="1" applyBorder="1" applyAlignment="1" applyProtection="1">
      <alignment horizontal="center" vertical="center" wrapText="1"/>
      <protection locked="0"/>
    </xf>
    <xf numFmtId="0" fontId="11" fillId="15" borderId="40" xfId="0" applyFont="1" applyFill="1" applyBorder="1" applyAlignment="1" applyProtection="1">
      <alignment horizontal="center" vertical="center" wrapText="1"/>
      <protection locked="0"/>
    </xf>
    <xf numFmtId="0" fontId="21" fillId="15" borderId="3" xfId="0" applyFont="1" applyFill="1" applyBorder="1" applyAlignment="1" applyProtection="1">
      <alignment horizontal="center" vertical="center" wrapText="1"/>
      <protection locked="0"/>
    </xf>
    <xf numFmtId="0" fontId="11" fillId="15" borderId="13" xfId="0" applyFont="1" applyFill="1" applyBorder="1" applyAlignment="1" applyProtection="1">
      <alignment horizontal="center" vertical="center" wrapText="1"/>
      <protection locked="0"/>
    </xf>
    <xf numFmtId="0" fontId="11" fillId="15" borderId="2" xfId="0" applyFont="1" applyFill="1" applyBorder="1" applyAlignment="1" applyProtection="1">
      <alignment horizontal="center" vertical="center" wrapText="1"/>
      <protection locked="0"/>
    </xf>
    <xf numFmtId="164" fontId="11" fillId="15" borderId="2" xfId="0" applyNumberFormat="1" applyFont="1" applyFill="1" applyBorder="1" applyAlignment="1" applyProtection="1">
      <alignment horizontal="center" vertical="center" wrapText="1"/>
      <protection locked="0"/>
    </xf>
    <xf numFmtId="164" fontId="11" fillId="15" borderId="13" xfId="0" applyNumberFormat="1" applyFont="1" applyFill="1" applyBorder="1" applyAlignment="1" applyProtection="1">
      <alignment horizontal="center" vertical="center" wrapText="1"/>
      <protection locked="0"/>
    </xf>
    <xf numFmtId="164" fontId="11" fillId="15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15" borderId="16" xfId="0" applyFont="1" applyFill="1" applyBorder="1" applyAlignment="1" applyProtection="1">
      <alignment horizontal="center" vertical="center" wrapText="1"/>
      <protection locked="0"/>
    </xf>
    <xf numFmtId="0" fontId="21" fillId="15" borderId="52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0" fontId="28" fillId="0" borderId="0" xfId="0" applyFont="1" applyAlignment="1">
      <alignment horizontal="right"/>
    </xf>
    <xf numFmtId="164" fontId="11" fillId="0" borderId="72" xfId="0" applyNumberFormat="1" applyFont="1" applyBorder="1" applyAlignment="1" applyProtection="1">
      <alignment horizontal="center" vertical="center" wrapText="1"/>
      <protection locked="0"/>
    </xf>
    <xf numFmtId="0" fontId="10" fillId="0" borderId="88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30" xfId="0" applyFont="1" applyBorder="1" applyAlignment="1" applyProtection="1">
      <alignment horizontal="center" vertical="center" wrapText="1"/>
      <protection locked="0"/>
    </xf>
    <xf numFmtId="168" fontId="15" fillId="0" borderId="21" xfId="0" applyNumberFormat="1" applyFont="1" applyBorder="1" applyAlignment="1" applyProtection="1">
      <alignment horizontal="center" vertical="center"/>
      <protection locked="0"/>
    </xf>
    <xf numFmtId="168" fontId="15" fillId="0" borderId="20" xfId="0" applyNumberFormat="1" applyFont="1" applyBorder="1" applyAlignment="1" applyProtection="1">
      <alignment horizontal="center" vertical="center"/>
      <protection locked="0"/>
    </xf>
    <xf numFmtId="168" fontId="15" fillId="0" borderId="30" xfId="0" applyNumberFormat="1" applyFont="1" applyBorder="1" applyAlignment="1" applyProtection="1">
      <alignment horizontal="center" vertical="center"/>
      <protection locked="0"/>
    </xf>
    <xf numFmtId="164" fontId="31" fillId="15" borderId="2" xfId="0" applyNumberFormat="1" applyFont="1" applyFill="1" applyBorder="1" applyAlignment="1" applyProtection="1">
      <alignment horizontal="center" vertical="center" wrapText="1"/>
      <protection locked="0"/>
    </xf>
    <xf numFmtId="0" fontId="31" fillId="15" borderId="2" xfId="0" applyFont="1" applyFill="1" applyBorder="1" applyAlignment="1" applyProtection="1">
      <alignment horizontal="center" vertical="center" wrapText="1"/>
      <protection locked="0"/>
    </xf>
    <xf numFmtId="0" fontId="32" fillId="15" borderId="13" xfId="0" applyFont="1" applyFill="1" applyBorder="1" applyAlignment="1" applyProtection="1">
      <alignment horizontal="center" vertical="center" wrapText="1"/>
      <protection locked="0"/>
    </xf>
    <xf numFmtId="0" fontId="13" fillId="0" borderId="35" xfId="0" applyFont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 applyProtection="1">
      <alignment horizontal="center" vertical="center" wrapText="1"/>
      <protection locked="0"/>
    </xf>
    <xf numFmtId="0" fontId="13" fillId="0" borderId="38" xfId="0" applyFont="1" applyBorder="1" applyAlignment="1" applyProtection="1">
      <alignment horizontal="center" vertical="center" wrapText="1"/>
      <protection locked="0"/>
    </xf>
    <xf numFmtId="49" fontId="0" fillId="0" borderId="0" xfId="0" applyNumberFormat="1" applyAlignment="1">
      <alignment horizontal="center"/>
    </xf>
    <xf numFmtId="170" fontId="15" fillId="0" borderId="11" xfId="0" applyNumberFormat="1" applyFont="1" applyBorder="1" applyAlignment="1" applyProtection="1">
      <alignment horizontal="center" vertical="center"/>
      <protection hidden="1"/>
    </xf>
    <xf numFmtId="0" fontId="15" fillId="0" borderId="7" xfId="0" quotePrefix="1" applyFont="1" applyBorder="1" applyAlignment="1" applyProtection="1">
      <alignment horizontal="center" vertical="center"/>
      <protection locked="0"/>
    </xf>
    <xf numFmtId="0" fontId="15" fillId="0" borderId="14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164" fontId="6" fillId="0" borderId="91" xfId="0" applyNumberFormat="1" applyFont="1" applyBorder="1" applyAlignment="1">
      <alignment horizontal="center" vertical="center" wrapText="1"/>
    </xf>
    <xf numFmtId="164" fontId="6" fillId="0" borderId="92" xfId="0" applyNumberFormat="1" applyFont="1" applyBorder="1" applyAlignment="1">
      <alignment horizontal="center" vertical="center" wrapText="1"/>
    </xf>
    <xf numFmtId="164" fontId="6" fillId="0" borderId="93" xfId="0" applyNumberFormat="1" applyFont="1" applyBorder="1" applyAlignment="1">
      <alignment horizontal="center" vertical="center" wrapText="1"/>
    </xf>
    <xf numFmtId="164" fontId="6" fillId="0" borderId="94" xfId="0" applyNumberFormat="1" applyFont="1" applyBorder="1" applyAlignment="1">
      <alignment horizontal="center" vertical="center" wrapText="1"/>
    </xf>
    <xf numFmtId="174" fontId="6" fillId="0" borderId="95" xfId="0" applyNumberFormat="1" applyFont="1" applyBorder="1" applyAlignment="1">
      <alignment horizontal="center" vertical="center" wrapText="1"/>
    </xf>
    <xf numFmtId="164" fontId="6" fillId="0" borderId="90" xfId="0" applyNumberFormat="1" applyFont="1" applyBorder="1" applyAlignment="1">
      <alignment horizontal="center" vertical="center" wrapText="1"/>
    </xf>
    <xf numFmtId="165" fontId="6" fillId="0" borderId="91" xfId="0" applyNumberFormat="1" applyFont="1" applyBorder="1" applyAlignment="1">
      <alignment horizontal="center" vertical="center" wrapText="1"/>
    </xf>
    <xf numFmtId="165" fontId="6" fillId="0" borderId="92" xfId="0" applyNumberFormat="1" applyFont="1" applyBorder="1" applyAlignment="1">
      <alignment horizontal="center" vertical="center" wrapText="1"/>
    </xf>
    <xf numFmtId="173" fontId="6" fillId="0" borderId="96" xfId="0" applyNumberFormat="1" applyFont="1" applyBorder="1" applyAlignment="1">
      <alignment horizontal="center" vertical="center" wrapText="1"/>
    </xf>
    <xf numFmtId="165" fontId="6" fillId="0" borderId="96" xfId="0" applyNumberFormat="1" applyFont="1" applyBorder="1" applyAlignment="1">
      <alignment horizontal="center" vertical="center" wrapText="1"/>
    </xf>
    <xf numFmtId="164" fontId="6" fillId="0" borderId="97" xfId="0" applyNumberFormat="1" applyFont="1" applyBorder="1" applyAlignment="1">
      <alignment horizontal="center" vertical="center" wrapText="1"/>
    </xf>
    <xf numFmtId="164" fontId="6" fillId="0" borderId="98" xfId="0" applyNumberFormat="1" applyFont="1" applyBorder="1" applyAlignment="1">
      <alignment horizontal="center" vertical="center" wrapText="1"/>
    </xf>
    <xf numFmtId="165" fontId="6" fillId="0" borderId="98" xfId="0" applyNumberFormat="1" applyFont="1" applyBorder="1" applyAlignment="1">
      <alignment horizontal="center" vertical="center" wrapText="1"/>
    </xf>
    <xf numFmtId="164" fontId="6" fillId="0" borderId="99" xfId="0" applyNumberFormat="1" applyFont="1" applyBorder="1" applyAlignment="1">
      <alignment horizontal="center" vertical="center" wrapText="1"/>
    </xf>
    <xf numFmtId="169" fontId="6" fillId="0" borderId="100" xfId="0" applyNumberFormat="1" applyFont="1" applyBorder="1" applyAlignment="1">
      <alignment horizontal="center" vertical="center" wrapText="1"/>
    </xf>
    <xf numFmtId="169" fontId="6" fillId="0" borderId="92" xfId="0" applyNumberFormat="1" applyFont="1" applyBorder="1" applyAlignment="1">
      <alignment horizontal="center" vertical="center" wrapText="1"/>
    </xf>
    <xf numFmtId="164" fontId="6" fillId="0" borderId="101" xfId="0" applyNumberFormat="1" applyFont="1" applyBorder="1" applyAlignment="1">
      <alignment horizontal="center" vertical="center" wrapText="1"/>
    </xf>
    <xf numFmtId="168" fontId="15" fillId="0" borderId="11" xfId="0" applyNumberFormat="1" applyFont="1" applyBorder="1" applyAlignment="1">
      <alignment horizontal="center" vertical="center"/>
    </xf>
    <xf numFmtId="168" fontId="15" fillId="0" borderId="21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1" fontId="15" fillId="0" borderId="11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167" fontId="15" fillId="0" borderId="24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67" fontId="15" fillId="0" borderId="14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1" fontId="15" fillId="0" borderId="21" xfId="0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167" fontId="15" fillId="0" borderId="20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24" fillId="0" borderId="68" xfId="0" applyFont="1" applyBorder="1" applyAlignment="1" applyProtection="1">
      <alignment vertical="center" readingOrder="1"/>
      <protection locked="0"/>
    </xf>
    <xf numFmtId="165" fontId="6" fillId="0" borderId="68" xfId="0" applyNumberFormat="1" applyFont="1" applyBorder="1" applyAlignment="1">
      <alignment horizontal="center" vertical="center" wrapText="1"/>
    </xf>
    <xf numFmtId="0" fontId="6" fillId="0" borderId="68" xfId="0" applyFont="1" applyBorder="1" applyAlignment="1">
      <alignment horizontal="center" vertical="center" wrapText="1"/>
    </xf>
    <xf numFmtId="1" fontId="6" fillId="0" borderId="68" xfId="0" applyNumberFormat="1" applyFont="1" applyBorder="1" applyAlignment="1">
      <alignment horizontal="center" vertical="center" wrapText="1"/>
    </xf>
    <xf numFmtId="164" fontId="6" fillId="0" borderId="68" xfId="0" applyNumberFormat="1" applyFont="1" applyBorder="1" applyAlignment="1">
      <alignment horizontal="center" vertical="center" wrapText="1"/>
    </xf>
    <xf numFmtId="0" fontId="6" fillId="0" borderId="68" xfId="0" applyFont="1" applyBorder="1" applyAlignment="1">
      <alignment horizontal="center" vertical="top" wrapText="1"/>
    </xf>
    <xf numFmtId="0" fontId="6" fillId="0" borderId="90" xfId="0" applyFont="1" applyBorder="1" applyAlignment="1">
      <alignment horizontal="center" vertical="center" wrapText="1"/>
    </xf>
    <xf numFmtId="167" fontId="6" fillId="0" borderId="90" xfId="0" applyNumberFormat="1" applyFont="1" applyBorder="1" applyAlignment="1">
      <alignment horizontal="center" vertical="center" wrapText="1"/>
    </xf>
    <xf numFmtId="171" fontId="25" fillId="0" borderId="0" xfId="0" applyNumberFormat="1" applyFont="1" applyAlignment="1">
      <alignment horizontal="center" vertical="center" wrapText="1"/>
    </xf>
    <xf numFmtId="168" fontId="15" fillId="0" borderId="11" xfId="0" quotePrefix="1" applyNumberFormat="1" applyFont="1" applyBorder="1" applyAlignment="1" applyProtection="1">
      <alignment horizontal="center" vertical="center"/>
      <protection locked="0"/>
    </xf>
    <xf numFmtId="3" fontId="15" fillId="0" borderId="23" xfId="0" applyNumberFormat="1" applyFont="1" applyBorder="1" applyAlignment="1" applyProtection="1">
      <alignment horizontal="center" vertical="center"/>
      <protection locked="0"/>
    </xf>
    <xf numFmtId="168" fontId="15" fillId="0" borderId="23" xfId="0" applyNumberFormat="1" applyFont="1" applyBorder="1" applyAlignment="1" applyProtection="1">
      <alignment horizontal="center" vertical="center"/>
      <protection locked="0"/>
    </xf>
    <xf numFmtId="168" fontId="15" fillId="0" borderId="7" xfId="0" applyNumberFormat="1" applyFont="1" applyBorder="1" applyAlignment="1" applyProtection="1">
      <alignment horizontal="center" vertical="center"/>
      <protection locked="0"/>
    </xf>
    <xf numFmtId="3" fontId="15" fillId="0" borderId="89" xfId="0" applyNumberFormat="1" applyFont="1" applyBorder="1" applyAlignment="1" applyProtection="1">
      <alignment horizontal="center" vertical="center"/>
      <protection locked="0"/>
    </xf>
    <xf numFmtId="168" fontId="15" fillId="0" borderId="89" xfId="0" applyNumberFormat="1" applyFont="1" applyBorder="1" applyAlignment="1" applyProtection="1">
      <alignment horizontal="center" vertical="center"/>
      <protection locked="0"/>
    </xf>
    <xf numFmtId="168" fontId="15" fillId="0" borderId="19" xfId="0" applyNumberFormat="1" applyFont="1" applyBorder="1" applyAlignment="1" applyProtection="1">
      <alignment horizontal="center" vertical="center"/>
      <protection locked="0"/>
    </xf>
    <xf numFmtId="168" fontId="15" fillId="0" borderId="18" xfId="0" quotePrefix="1" applyNumberFormat="1" applyFont="1" applyBorder="1" applyAlignment="1" applyProtection="1">
      <alignment horizontal="center" vertical="center" wrapText="1"/>
      <protection locked="0"/>
    </xf>
    <xf numFmtId="0" fontId="0" fillId="0" borderId="103" xfId="0" applyBorder="1" applyAlignment="1">
      <alignment horizontal="center" wrapText="1"/>
    </xf>
    <xf numFmtId="0" fontId="7" fillId="16" borderId="3" xfId="0" applyFont="1" applyFill="1" applyBorder="1" applyAlignment="1">
      <alignment horizontal="center" wrapText="1"/>
    </xf>
    <xf numFmtId="2" fontId="7" fillId="16" borderId="3" xfId="0" applyNumberFormat="1" applyFont="1" applyFill="1" applyBorder="1" applyAlignment="1">
      <alignment horizontal="center" wrapText="1"/>
    </xf>
    <xf numFmtId="0" fontId="33" fillId="0" borderId="103" xfId="0" applyFont="1" applyBorder="1" applyAlignment="1">
      <alignment horizontal="center" wrapText="1"/>
    </xf>
    <xf numFmtId="2" fontId="7" fillId="17" borderId="3" xfId="0" applyNumberFormat="1" applyFont="1" applyFill="1" applyBorder="1" applyAlignment="1">
      <alignment horizontal="center" wrapText="1"/>
    </xf>
    <xf numFmtId="2" fontId="7" fillId="16" borderId="103" xfId="0" applyNumberFormat="1" applyFont="1" applyFill="1" applyBorder="1" applyAlignment="1">
      <alignment horizontal="center" wrapText="1"/>
    </xf>
    <xf numFmtId="0" fontId="7" fillId="17" borderId="3" xfId="0" applyFont="1" applyFill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3" fontId="7" fillId="0" borderId="3" xfId="0" applyNumberFormat="1" applyFont="1" applyBorder="1" applyAlignment="1">
      <alignment horizontal="center" wrapText="1"/>
    </xf>
    <xf numFmtId="0" fontId="7" fillId="16" borderId="103" xfId="0" applyFont="1" applyFill="1" applyBorder="1" applyAlignment="1">
      <alignment horizontal="center" wrapText="1"/>
    </xf>
    <xf numFmtId="2" fontId="7" fillId="0" borderId="3" xfId="0" applyNumberFormat="1" applyFont="1" applyBorder="1" applyAlignment="1">
      <alignment horizontal="center" wrapText="1"/>
    </xf>
    <xf numFmtId="0" fontId="7" fillId="0" borderId="103" xfId="0" applyFont="1" applyBorder="1" applyAlignment="1">
      <alignment horizontal="center" wrapText="1"/>
    </xf>
    <xf numFmtId="164" fontId="11" fillId="0" borderId="104" xfId="0" applyNumberFormat="1" applyFont="1" applyBorder="1" applyAlignment="1" applyProtection="1">
      <alignment horizontal="center" vertical="center" wrapText="1"/>
      <protection locked="0"/>
    </xf>
    <xf numFmtId="0" fontId="15" fillId="0" borderId="18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05" xfId="0" applyFont="1" applyBorder="1" applyAlignment="1">
      <alignment horizontal="center" vertical="center"/>
    </xf>
    <xf numFmtId="0" fontId="0" fillId="0" borderId="106" xfId="0" applyBorder="1" applyAlignment="1">
      <alignment horizontal="center" wrapText="1"/>
    </xf>
    <xf numFmtId="0" fontId="7" fillId="16" borderId="27" xfId="0" applyFont="1" applyFill="1" applyBorder="1" applyAlignment="1">
      <alignment horizontal="center" wrapText="1"/>
    </xf>
    <xf numFmtId="0" fontId="7" fillId="17" borderId="27" xfId="0" applyFont="1" applyFill="1" applyBorder="1" applyAlignment="1">
      <alignment horizontal="center" wrapText="1"/>
    </xf>
    <xf numFmtId="0" fontId="15" fillId="0" borderId="29" xfId="0" applyFont="1" applyBorder="1" applyAlignment="1" applyProtection="1">
      <alignment horizontal="center" vertical="center"/>
      <protection locked="0"/>
    </xf>
    <xf numFmtId="0" fontId="7" fillId="0" borderId="107" xfId="0" applyFont="1" applyBorder="1" applyAlignment="1" applyProtection="1">
      <alignment horizontal="center" vertical="center" wrapText="1"/>
      <protection locked="0"/>
    </xf>
    <xf numFmtId="0" fontId="34" fillId="0" borderId="14" xfId="0" applyFont="1" applyBorder="1" applyAlignment="1">
      <alignment horizontal="center" vertical="center"/>
    </xf>
    <xf numFmtId="0" fontId="34" fillId="0" borderId="7" xfId="0" applyFont="1" applyBorder="1" applyAlignment="1" applyProtection="1">
      <alignment horizontal="center" vertical="center"/>
      <protection locked="0"/>
    </xf>
    <xf numFmtId="0" fontId="34" fillId="0" borderId="14" xfId="0" applyFont="1" applyBorder="1" applyAlignment="1" applyProtection="1">
      <alignment horizontal="center" vertical="center"/>
      <protection locked="0"/>
    </xf>
    <xf numFmtId="0" fontId="34" fillId="0" borderId="11" xfId="0" applyFont="1" applyBorder="1" applyAlignment="1" applyProtection="1">
      <alignment horizontal="center" vertical="center"/>
      <protection locked="0"/>
    </xf>
    <xf numFmtId="0" fontId="34" fillId="0" borderId="29" xfId="0" applyFont="1" applyBorder="1" applyAlignment="1" applyProtection="1">
      <alignment horizontal="center" vertical="center"/>
      <protection locked="0"/>
    </xf>
    <xf numFmtId="0" fontId="34" fillId="0" borderId="78" xfId="0" applyFont="1" applyBorder="1" applyAlignment="1">
      <alignment horizontal="center" vertical="center"/>
    </xf>
    <xf numFmtId="170" fontId="34" fillId="0" borderId="11" xfId="0" applyNumberFormat="1" applyFont="1" applyBorder="1" applyAlignment="1">
      <alignment horizontal="center" vertical="center"/>
    </xf>
    <xf numFmtId="0" fontId="34" fillId="0" borderId="74" xfId="0" applyFont="1" applyBorder="1" applyAlignment="1">
      <alignment horizontal="center" vertical="center"/>
    </xf>
    <xf numFmtId="1" fontId="34" fillId="0" borderId="76" xfId="0" applyNumberFormat="1" applyFont="1" applyBorder="1" applyAlignment="1" applyProtection="1">
      <alignment horizontal="center" vertical="center"/>
      <protection locked="0"/>
    </xf>
    <xf numFmtId="168" fontId="34" fillId="0" borderId="29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27" xfId="0" applyFont="1" applyBorder="1" applyAlignment="1">
      <alignment horizontal="center" wrapText="1"/>
    </xf>
    <xf numFmtId="0" fontId="7" fillId="0" borderId="7" xfId="0" quotePrefix="1" applyFont="1" applyBorder="1" applyAlignment="1" applyProtection="1">
      <alignment horizontal="center" vertical="center"/>
      <protection locked="0"/>
    </xf>
    <xf numFmtId="49" fontId="7" fillId="0" borderId="3" xfId="0" applyNumberFormat="1" applyFont="1" applyBorder="1" applyAlignment="1">
      <alignment horizontal="center" wrapText="1"/>
    </xf>
    <xf numFmtId="0" fontId="24" fillId="0" borderId="68" xfId="0" applyFont="1" applyBorder="1" applyAlignment="1" applyProtection="1">
      <alignment horizontal="center" vertical="center" readingOrder="1"/>
      <protection locked="0"/>
    </xf>
    <xf numFmtId="0" fontId="24" fillId="0" borderId="102" xfId="0" applyFont="1" applyBorder="1" applyAlignment="1" applyProtection="1">
      <alignment horizontal="center" vertical="center" readingOrder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5" xfId="0" applyFont="1" applyBorder="1" applyAlignment="1" applyProtection="1">
      <alignment horizontal="center" vertical="center" wrapText="1"/>
      <protection locked="0"/>
    </xf>
    <xf numFmtId="0" fontId="8" fillId="0" borderId="56" xfId="0" applyFont="1" applyBorder="1" applyAlignment="1" applyProtection="1">
      <alignment horizontal="center" vertical="center" wrapText="1"/>
      <protection locked="0"/>
    </xf>
    <xf numFmtId="0" fontId="8" fillId="0" borderId="59" xfId="0" applyFont="1" applyBorder="1" applyAlignment="1" applyProtection="1">
      <alignment horizontal="center" vertical="center" wrapText="1"/>
      <protection locked="0"/>
    </xf>
    <xf numFmtId="0" fontId="8" fillId="0" borderId="86" xfId="0" applyFont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 applyProtection="1">
      <alignment horizontal="center" vertical="center" wrapText="1"/>
      <protection locked="0"/>
    </xf>
    <xf numFmtId="0" fontId="8" fillId="15" borderId="63" xfId="0" applyFont="1" applyFill="1" applyBorder="1" applyAlignment="1" applyProtection="1">
      <alignment horizontal="center" vertical="center" wrapText="1"/>
      <protection locked="0"/>
    </xf>
    <xf numFmtId="0" fontId="8" fillId="15" borderId="31" xfId="0" applyFont="1" applyFill="1" applyBorder="1" applyAlignment="1" applyProtection="1">
      <alignment horizontal="center" vertical="center" wrapText="1"/>
      <protection locked="0"/>
    </xf>
    <xf numFmtId="0" fontId="9" fillId="15" borderId="0" xfId="0" applyFont="1" applyFill="1" applyAlignment="1" applyProtection="1">
      <alignment horizontal="center" vertical="center" wrapText="1"/>
      <protection locked="0"/>
    </xf>
    <xf numFmtId="0" fontId="9" fillId="15" borderId="10" xfId="0" applyFont="1" applyFill="1" applyBorder="1" applyAlignment="1" applyProtection="1">
      <alignment horizontal="center" vertical="center" wrapText="1"/>
      <protection locked="0"/>
    </xf>
    <xf numFmtId="164" fontId="8" fillId="15" borderId="44" xfId="0" applyNumberFormat="1" applyFont="1" applyFill="1" applyBorder="1" applyAlignment="1" applyProtection="1">
      <alignment horizontal="center" vertical="center" wrapText="1"/>
      <protection locked="0"/>
    </xf>
    <xf numFmtId="164" fontId="8" fillId="15" borderId="9" xfId="0" applyNumberFormat="1" applyFont="1" applyFill="1" applyBorder="1" applyAlignment="1" applyProtection="1">
      <alignment horizontal="center" vertical="center" wrapText="1"/>
      <protection locked="0"/>
    </xf>
    <xf numFmtId="164" fontId="8" fillId="15" borderId="45" xfId="0" applyNumberFormat="1" applyFont="1" applyFill="1" applyBorder="1" applyAlignment="1" applyProtection="1">
      <alignment horizontal="center" vertical="center" wrapText="1"/>
      <protection locked="0"/>
    </xf>
    <xf numFmtId="164" fontId="8" fillId="15" borderId="31" xfId="0" applyNumberFormat="1" applyFont="1" applyFill="1" applyBorder="1" applyAlignment="1" applyProtection="1">
      <alignment horizontal="center" vertical="center" wrapText="1"/>
      <protection locked="0"/>
    </xf>
    <xf numFmtId="0" fontId="8" fillId="15" borderId="56" xfId="0" applyFont="1" applyFill="1" applyBorder="1" applyAlignment="1" applyProtection="1">
      <alignment horizontal="center" vertical="center" wrapText="1"/>
      <protection locked="0"/>
    </xf>
    <xf numFmtId="0" fontId="8" fillId="15" borderId="15" xfId="0" applyFont="1" applyFill="1" applyBorder="1" applyAlignment="1" applyProtection="1">
      <alignment horizontal="center" vertical="center" wrapText="1"/>
      <protection locked="0"/>
    </xf>
    <xf numFmtId="0" fontId="24" fillId="0" borderId="65" xfId="0" applyFont="1" applyBorder="1" applyAlignment="1" applyProtection="1">
      <alignment horizontal="center" vertical="center" textRotation="90"/>
      <protection locked="0"/>
    </xf>
    <xf numFmtId="0" fontId="24" fillId="0" borderId="66" xfId="0" applyFont="1" applyBorder="1" applyAlignment="1" applyProtection="1">
      <alignment horizontal="center" vertical="center" textRotation="90"/>
      <protection locked="0"/>
    </xf>
    <xf numFmtId="165" fontId="8" fillId="15" borderId="64" xfId="0" applyNumberFormat="1" applyFont="1" applyFill="1" applyBorder="1" applyAlignment="1" applyProtection="1">
      <alignment horizontal="center" vertical="center" wrapText="1"/>
      <protection locked="0"/>
    </xf>
    <xf numFmtId="165" fontId="8" fillId="15" borderId="82" xfId="0" applyNumberFormat="1" applyFont="1" applyFill="1" applyBorder="1" applyAlignment="1" applyProtection="1">
      <alignment horizontal="center" vertical="center" wrapText="1"/>
      <protection locked="0"/>
    </xf>
    <xf numFmtId="165" fontId="8" fillId="15" borderId="83" xfId="0" applyNumberFormat="1" applyFont="1" applyFill="1" applyBorder="1" applyAlignment="1" applyProtection="1">
      <alignment horizontal="center" vertical="center" wrapText="1"/>
      <protection locked="0"/>
    </xf>
    <xf numFmtId="165" fontId="8" fillId="15" borderId="42" xfId="0" applyNumberFormat="1" applyFont="1" applyFill="1" applyBorder="1" applyAlignment="1" applyProtection="1">
      <alignment horizontal="center" vertical="center" wrapText="1"/>
      <protection locked="0"/>
    </xf>
    <xf numFmtId="164" fontId="8" fillId="15" borderId="63" xfId="0" applyNumberFormat="1" applyFont="1" applyFill="1" applyBorder="1" applyAlignment="1" applyProtection="1">
      <alignment horizontal="center" vertical="center" wrapText="1"/>
      <protection locked="0"/>
    </xf>
    <xf numFmtId="0" fontId="9" fillId="15" borderId="84" xfId="0" applyFont="1" applyFill="1" applyBorder="1" applyAlignment="1" applyProtection="1">
      <alignment horizontal="center" vertical="center" wrapText="1"/>
      <protection locked="0"/>
    </xf>
    <xf numFmtId="0" fontId="9" fillId="15" borderId="85" xfId="0" applyFont="1" applyFill="1" applyBorder="1" applyAlignment="1" applyProtection="1">
      <alignment horizontal="center" vertical="center" wrapText="1"/>
      <protection locked="0"/>
    </xf>
    <xf numFmtId="164" fontId="8" fillId="15" borderId="54" xfId="0" applyNumberFormat="1" applyFont="1" applyFill="1" applyBorder="1" applyAlignment="1" applyProtection="1">
      <alignment horizontal="center" vertical="center" wrapText="1"/>
      <protection locked="0"/>
    </xf>
    <xf numFmtId="164" fontId="8" fillId="15" borderId="43" xfId="0" applyNumberFormat="1" applyFont="1" applyFill="1" applyBorder="1" applyAlignment="1" applyProtection="1">
      <alignment horizontal="center" vertical="center" wrapText="1"/>
      <protection locked="0"/>
    </xf>
    <xf numFmtId="0" fontId="8" fillId="15" borderId="10" xfId="0" applyFont="1" applyFill="1" applyBorder="1" applyAlignment="1" applyProtection="1">
      <alignment horizontal="center" vertical="center" wrapText="1"/>
      <protection locked="0"/>
    </xf>
    <xf numFmtId="0" fontId="8" fillId="15" borderId="43" xfId="0" applyFont="1" applyFill="1" applyBorder="1" applyAlignment="1" applyProtection="1">
      <alignment horizontal="center" vertical="center" wrapText="1"/>
      <protection locked="0"/>
    </xf>
    <xf numFmtId="166" fontId="8" fillId="15" borderId="61" xfId="0" applyNumberFormat="1" applyFont="1" applyFill="1" applyBorder="1" applyAlignment="1" applyProtection="1">
      <alignment horizontal="center" vertical="center" wrapText="1"/>
      <protection locked="0"/>
    </xf>
    <xf numFmtId="166" fontId="8" fillId="15" borderId="62" xfId="0" applyNumberFormat="1" applyFont="1" applyFill="1" applyBorder="1" applyAlignment="1" applyProtection="1">
      <alignment horizontal="center" vertical="center" wrapText="1"/>
      <protection locked="0"/>
    </xf>
    <xf numFmtId="164" fontId="8" fillId="15" borderId="40" xfId="0" applyNumberFormat="1" applyFont="1" applyFill="1" applyBorder="1" applyAlignment="1" applyProtection="1">
      <alignment horizontal="center" vertical="center" wrapText="1"/>
      <protection locked="0"/>
    </xf>
    <xf numFmtId="164" fontId="8" fillId="15" borderId="42" xfId="0" applyNumberFormat="1" applyFont="1" applyFill="1" applyBorder="1" applyAlignment="1" applyProtection="1">
      <alignment horizontal="center" vertical="center" wrapText="1"/>
      <protection locked="0"/>
    </xf>
    <xf numFmtId="164" fontId="8" fillId="15" borderId="26" xfId="0" applyNumberFormat="1" applyFont="1" applyFill="1" applyBorder="1" applyAlignment="1" applyProtection="1">
      <alignment horizontal="center" vertical="center" wrapText="1"/>
      <protection locked="0"/>
    </xf>
    <xf numFmtId="0" fontId="8" fillId="15" borderId="64" xfId="0" applyFont="1" applyFill="1" applyBorder="1" applyAlignment="1" applyProtection="1">
      <alignment horizontal="center" vertical="center" wrapText="1"/>
      <protection locked="0"/>
    </xf>
    <xf numFmtId="0" fontId="8" fillId="15" borderId="82" xfId="0" applyFont="1" applyFill="1" applyBorder="1" applyAlignment="1" applyProtection="1">
      <alignment horizontal="center" vertical="center" wrapText="1"/>
      <protection locked="0"/>
    </xf>
    <xf numFmtId="0" fontId="6" fillId="13" borderId="47" xfId="0" applyFont="1" applyFill="1" applyBorder="1" applyAlignment="1" applyProtection="1">
      <alignment horizontal="center"/>
      <protection locked="0"/>
    </xf>
    <xf numFmtId="0" fontId="6" fillId="13" borderId="48" xfId="0" applyFont="1" applyFill="1" applyBorder="1" applyAlignment="1" applyProtection="1">
      <alignment horizontal="center"/>
      <protection locked="0"/>
    </xf>
    <xf numFmtId="0" fontId="4" fillId="9" borderId="46" xfId="0" applyFont="1" applyFill="1" applyBorder="1" applyAlignment="1" applyProtection="1">
      <alignment horizontal="center" vertical="center" wrapText="1"/>
      <protection locked="0"/>
    </xf>
    <xf numFmtId="0" fontId="4" fillId="9" borderId="47" xfId="0" applyFont="1" applyFill="1" applyBorder="1" applyAlignment="1" applyProtection="1">
      <alignment horizontal="center" vertical="center" wrapText="1"/>
      <protection locked="0"/>
    </xf>
    <xf numFmtId="0" fontId="4" fillId="9" borderId="48" xfId="0" applyFont="1" applyFill="1" applyBorder="1" applyAlignment="1" applyProtection="1">
      <alignment horizontal="center" vertical="center" wrapText="1"/>
      <protection locked="0"/>
    </xf>
    <xf numFmtId="0" fontId="4" fillId="11" borderId="47" xfId="0" applyFont="1" applyFill="1" applyBorder="1" applyAlignment="1" applyProtection="1">
      <alignment horizontal="center" vertical="center" wrapText="1"/>
      <protection locked="0"/>
    </xf>
    <xf numFmtId="0" fontId="4" fillId="11" borderId="48" xfId="0" applyFont="1" applyFill="1" applyBorder="1" applyAlignment="1" applyProtection="1">
      <alignment horizontal="center" vertical="center" wrapText="1"/>
      <protection locked="0"/>
    </xf>
    <xf numFmtId="0" fontId="9" fillId="15" borderId="86" xfId="0" applyFont="1" applyFill="1" applyBorder="1" applyAlignment="1" applyProtection="1">
      <alignment horizontal="center" vertical="center" wrapText="1"/>
      <protection locked="0"/>
    </xf>
    <xf numFmtId="0" fontId="9" fillId="15" borderId="87" xfId="0" applyFont="1" applyFill="1" applyBorder="1" applyAlignment="1" applyProtection="1">
      <alignment horizontal="center" vertical="center" wrapText="1"/>
      <protection locked="0"/>
    </xf>
    <xf numFmtId="0" fontId="8" fillId="15" borderId="80" xfId="0" applyFont="1" applyFill="1" applyBorder="1" applyAlignment="1" applyProtection="1">
      <alignment horizontal="center" vertical="center" wrapText="1"/>
      <protection locked="0"/>
    </xf>
    <xf numFmtId="0" fontId="8" fillId="15" borderId="26" xfId="0" applyFont="1" applyFill="1" applyBorder="1" applyAlignment="1" applyProtection="1">
      <alignment horizontal="center" vertical="center" wrapText="1"/>
      <protection locked="0"/>
    </xf>
    <xf numFmtId="0" fontId="8" fillId="15" borderId="1" xfId="0" applyFont="1" applyFill="1" applyBorder="1" applyAlignment="1" applyProtection="1">
      <alignment horizontal="center" vertical="center" wrapText="1"/>
      <protection locked="0"/>
    </xf>
    <xf numFmtId="0" fontId="8" fillId="15" borderId="75" xfId="0" applyFont="1" applyFill="1" applyBorder="1" applyAlignment="1" applyProtection="1">
      <alignment horizontal="center" vertical="center" wrapText="1"/>
      <protection locked="0"/>
    </xf>
    <xf numFmtId="164" fontId="8" fillId="0" borderId="10" xfId="0" applyNumberFormat="1" applyFont="1" applyBorder="1" applyAlignment="1" applyProtection="1">
      <alignment horizontal="center" vertical="center" wrapText="1"/>
      <protection locked="0"/>
    </xf>
    <xf numFmtId="164" fontId="8" fillId="0" borderId="43" xfId="0" applyNumberFormat="1" applyFont="1" applyBorder="1" applyAlignment="1" applyProtection="1">
      <alignment horizontal="center" vertical="center" wrapText="1"/>
      <protection locked="0"/>
    </xf>
    <xf numFmtId="0" fontId="9" fillId="15" borderId="25" xfId="0" applyFont="1" applyFill="1" applyBorder="1" applyAlignment="1" applyProtection="1">
      <alignment horizontal="center" vertical="center" wrapText="1"/>
      <protection locked="0"/>
    </xf>
    <xf numFmtId="0" fontId="9" fillId="15" borderId="4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4" fillId="12" borderId="46" xfId="0" applyFont="1" applyFill="1" applyBorder="1" applyAlignment="1" applyProtection="1">
      <alignment horizontal="center" vertical="center" wrapText="1"/>
      <protection locked="0"/>
    </xf>
    <xf numFmtId="0" fontId="4" fillId="12" borderId="47" xfId="0" applyFont="1" applyFill="1" applyBorder="1" applyAlignment="1" applyProtection="1">
      <alignment horizontal="center" vertical="center" wrapText="1"/>
      <protection locked="0"/>
    </xf>
    <xf numFmtId="0" fontId="4" fillId="12" borderId="48" xfId="0" applyFont="1" applyFill="1" applyBorder="1" applyAlignment="1" applyProtection="1">
      <alignment horizontal="center" vertical="center" wrapText="1"/>
      <protection locked="0"/>
    </xf>
    <xf numFmtId="165" fontId="27" fillId="0" borderId="0" xfId="0" applyNumberFormat="1" applyFont="1" applyAlignment="1">
      <alignment horizontal="left" vertical="center" wrapText="1" indent="2"/>
    </xf>
    <xf numFmtId="0" fontId="29" fillId="0" borderId="0" xfId="0" applyFont="1" applyAlignment="1" applyProtection="1">
      <alignment horizontal="right" vertical="center" wrapText="1"/>
      <protection locked="0"/>
    </xf>
    <xf numFmtId="0" fontId="27" fillId="0" borderId="0" xfId="0" applyFont="1" applyAlignment="1">
      <alignment horizontal="left" vertical="center" wrapText="1" indent="2"/>
    </xf>
    <xf numFmtId="0" fontId="2" fillId="0" borderId="0" xfId="0" applyFont="1" applyAlignment="1" applyProtection="1">
      <alignment horizontal="right" vertical="center" wrapText="1"/>
      <protection locked="0"/>
    </xf>
    <xf numFmtId="0" fontId="25" fillId="0" borderId="0" xfId="0" applyFont="1" applyAlignment="1" applyProtection="1">
      <alignment horizontal="left" vertical="center" wrapText="1" indent="3"/>
      <protection locked="0"/>
    </xf>
    <xf numFmtId="49" fontId="2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171" fontId="27" fillId="0" borderId="0" xfId="0" applyNumberFormat="1" applyFont="1" applyAlignment="1">
      <alignment horizontal="left" vertical="center" wrapText="1" indent="2"/>
    </xf>
    <xf numFmtId="165" fontId="25" fillId="0" borderId="0" xfId="0" applyNumberFormat="1" applyFont="1" applyAlignment="1" applyProtection="1">
      <alignment horizontal="left" vertical="center" wrapText="1" indent="3"/>
      <protection locked="0"/>
    </xf>
    <xf numFmtId="49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Font="1" applyAlignment="1">
      <alignment horizontal="left" vertical="center" wrapText="1" indent="2"/>
    </xf>
    <xf numFmtId="0" fontId="26" fillId="0" borderId="0" xfId="0" applyFont="1" applyAlignment="1" applyProtection="1">
      <alignment horizontal="right" vertical="center" wrapText="1"/>
      <protection locked="0"/>
    </xf>
    <xf numFmtId="0" fontId="26" fillId="0" borderId="0" xfId="0" applyFont="1" applyAlignment="1" applyProtection="1">
      <alignment horizontal="left" vertical="center" wrapText="1" indent="3"/>
      <protection locked="0"/>
    </xf>
    <xf numFmtId="0" fontId="26" fillId="0" borderId="0" xfId="0" applyFont="1" applyAlignment="1" applyProtection="1">
      <alignment horizontal="center" vertical="center" wrapText="1"/>
      <protection locked="0"/>
    </xf>
    <xf numFmtId="0" fontId="0" fillId="0" borderId="72" xfId="0" applyBorder="1" applyAlignment="1">
      <alignment horizontal="right"/>
    </xf>
    <xf numFmtId="0" fontId="0" fillId="0" borderId="0" xfId="0" applyAlignment="1">
      <alignment horizontal="right"/>
    </xf>
    <xf numFmtId="0" fontId="0" fillId="14" borderId="12" xfId="0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24" fillId="15" borderId="12" xfId="0" applyFont="1" applyFill="1" applyBorder="1" applyAlignment="1">
      <alignment horizontal="center"/>
    </xf>
    <xf numFmtId="0" fontId="24" fillId="15" borderId="2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0" fillId="5" borderId="1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3">
    <cellStyle name="Euro" xfId="2" xr:uid="{00000000-0005-0000-0000-000000000000}"/>
    <cellStyle name="Standard" xfId="0" builtinId="0"/>
    <cellStyle name="Standard 2" xfId="1" xr:uid="{00000000-0005-0000-0000-000002000000}"/>
  </cellStyles>
  <dxfs count="477"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auto="1"/>
      </font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rgb="FFCC99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0" formatCode="General"/>
      <fill>
        <patternFill patternType="lightGray">
          <fgColor theme="7" tint="0.79995117038483843"/>
          <bgColor theme="0" tint="-0.14996795556505021"/>
        </patternFill>
      </fill>
      <border>
        <vertical/>
        <horizontal/>
      </border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auto="1"/>
      </font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rgb="FFCC99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0" formatCode="General"/>
      <fill>
        <patternFill patternType="lightGray">
          <fgColor theme="7" tint="0.79995117038483843"/>
          <bgColor theme="0" tint="-0.14996795556505021"/>
        </patternFill>
      </fill>
      <border>
        <vertical/>
        <horizontal/>
      </border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auto="1"/>
      </font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rgb="FFCC99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0" formatCode="General"/>
      <fill>
        <patternFill patternType="lightGray">
          <fgColor theme="7" tint="0.79995117038483843"/>
          <bgColor theme="0" tint="-0.14996795556505021"/>
        </patternFill>
      </fill>
      <border>
        <vertical/>
        <horizontal/>
      </border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auto="1"/>
      </font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rgb="FFCC99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0" formatCode="General"/>
      <fill>
        <patternFill patternType="lightGray">
          <fgColor theme="7" tint="0.79995117038483843"/>
          <bgColor theme="0" tint="-0.14996795556505021"/>
        </patternFill>
      </fill>
      <border>
        <vertical/>
        <horizontal/>
      </border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 patternType="lightDown">
          <bgColor auto="1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auto="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rgb="FFCC99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fgColor auto="1"/>
          <bgColor theme="5" tint="0.59996337778862885"/>
        </patternFill>
      </fill>
    </dxf>
    <dxf>
      <numFmt numFmtId="0" formatCode="General"/>
      <fill>
        <patternFill patternType="lightGray">
          <fgColor theme="7" tint="0.79995117038483843"/>
          <bgColor theme="0" tint="-0.14996795556505021"/>
        </patternFill>
      </fill>
      <border>
        <vertical/>
        <horizontal/>
      </border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auto="1"/>
      </font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rgb="FFCC99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0" formatCode="General"/>
      <fill>
        <patternFill patternType="lightGray">
          <fgColor theme="7" tint="0.79995117038483843"/>
          <bgColor theme="0" tint="-0.14996795556505021"/>
        </patternFill>
      </fill>
      <border>
        <vertical/>
        <horizontal/>
      </border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auto="1"/>
      </font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5" tint="0.59996337778862885"/>
        </patternFill>
      </fill>
    </dxf>
    <dxf>
      <numFmt numFmtId="0" formatCode="General"/>
      <fill>
        <patternFill patternType="lightGray">
          <fgColor theme="7" tint="0.79995117038483843"/>
          <bgColor theme="0" tint="-0.14996795556505021"/>
        </patternFill>
      </fill>
      <border>
        <vertical/>
        <horizontal/>
      </border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0" tint="-0.34998626667073579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numFmt numFmtId="0" formatCode="General"/>
      <fill>
        <patternFill patternType="lightGray">
          <fgColor theme="7" tint="0.79995117038483843"/>
          <bgColor theme="0" tint="-0.14996795556505021"/>
        </patternFill>
      </fill>
      <border>
        <vertical/>
        <horizontal/>
      </border>
    </dxf>
    <dxf>
      <fill>
        <patternFill patternType="solid">
          <fgColor auto="1"/>
          <bgColor theme="5" tint="0.59996337778862885"/>
        </patternFill>
      </fill>
    </dxf>
    <dxf>
      <numFmt numFmtId="0" formatCode="General"/>
      <fill>
        <patternFill patternType="lightGray">
          <fgColor theme="7" tint="0.79995117038483843"/>
          <bgColor theme="0" tint="-0.14996795556505021"/>
        </patternFill>
      </fill>
      <border>
        <vertical/>
        <horizontal/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59996337778862885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auto="1"/>
      </font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rgb="FFCC99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0" formatCode="General"/>
      <fill>
        <patternFill patternType="lightGray">
          <fgColor theme="7" tint="0.79995117038483843"/>
          <bgColor theme="0" tint="-0.14996795556505021"/>
        </patternFill>
      </fill>
      <border>
        <vertical/>
        <horizontal/>
      </border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auto="1"/>
      </font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rgb="FFCC99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0" formatCode="General"/>
      <fill>
        <patternFill patternType="lightGray">
          <fgColor theme="7" tint="0.79995117038483843"/>
          <bgColor theme="0" tint="-0.14996795556505021"/>
        </patternFill>
      </fill>
      <border>
        <vertical/>
        <horizontal/>
      </border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auto="1"/>
      </font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rgb="FFCC99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0" formatCode="General"/>
      <fill>
        <patternFill patternType="lightGray">
          <fgColor theme="7" tint="0.79995117038483843"/>
          <bgColor theme="0" tint="-0.14996795556505021"/>
        </patternFill>
      </fill>
      <border>
        <vertical/>
        <horizontal/>
      </border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auto="1"/>
      </font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rgb="FFCC99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0" formatCode="General"/>
      <fill>
        <patternFill patternType="lightGray">
          <fgColor theme="7" tint="0.79995117038483843"/>
          <bgColor theme="0" tint="-0.14996795556505021"/>
        </patternFill>
      </fill>
      <border>
        <vertical/>
        <horizontal/>
      </border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>
          <bgColor theme="0" tint="-0.34998626667073579"/>
        </patternFill>
      </fill>
    </dxf>
    <dxf>
      <fill>
        <patternFill patternType="lightDown">
          <bgColor auto="1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/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Down">
          <bgColor auto="1"/>
        </patternFill>
      </fill>
    </dxf>
    <dxf>
      <fill>
        <patternFill patternType="lightGray">
          <fgColor theme="7" tint="0.39991454817346722"/>
          <bgColor theme="7" tint="0.79995117038483843"/>
        </patternFill>
      </fill>
    </dxf>
    <dxf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auto="1"/>
      </font>
      <fill>
        <patternFill>
          <bgColor rgb="FFFFFF9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solid">
          <fgColor auto="1"/>
          <bgColor rgb="FFFF9999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rgb="FFCC99FF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0" formatCode="General"/>
      <fill>
        <patternFill patternType="lightGray">
          <fgColor theme="7" tint="0.79995117038483843"/>
          <bgColor theme="0" tint="-0.14996795556505021"/>
        </patternFill>
      </fill>
      <border>
        <vertical/>
        <horizontal/>
      </border>
    </dxf>
  </dxfs>
  <tableStyles count="0" defaultTableStyle="TableStyleMedium2" defaultPivotStyle="PivotStyleLight16"/>
  <colors>
    <mruColors>
      <color rgb="FFFFFF99"/>
      <color rgb="FFCC99FF"/>
      <color rgb="FFFF9999"/>
      <color rgb="FFFF7C80"/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46</xdr:col>
      <xdr:colOff>13606</xdr:colOff>
      <xdr:row>0</xdr:row>
      <xdr:rowOff>169884</xdr:rowOff>
    </xdr:from>
    <xdr:to>
      <xdr:col>60</xdr:col>
      <xdr:colOff>394605</xdr:colOff>
      <xdr:row>15</xdr:row>
      <xdr:rowOff>29936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ABC05697-F00B-4F28-8B1B-6DA98C43AF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70406" y="169884"/>
          <a:ext cx="11610974" cy="2717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13606</xdr:colOff>
      <xdr:row>3</xdr:row>
      <xdr:rowOff>40821</xdr:rowOff>
    </xdr:from>
    <xdr:to>
      <xdr:col>27</xdr:col>
      <xdr:colOff>81242</xdr:colOff>
      <xdr:row>13</xdr:row>
      <xdr:rowOff>70757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85557EED-9033-4D42-A776-5A665C5FF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306" y="707571"/>
          <a:ext cx="19822486" cy="19349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46</xdr:col>
      <xdr:colOff>13606</xdr:colOff>
      <xdr:row>0</xdr:row>
      <xdr:rowOff>169884</xdr:rowOff>
    </xdr:from>
    <xdr:to>
      <xdr:col>60</xdr:col>
      <xdr:colOff>394605</xdr:colOff>
      <xdr:row>13</xdr:row>
      <xdr:rowOff>10886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1EAE834F-1D57-4187-9E82-7703BF650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56131" y="169884"/>
          <a:ext cx="11610974" cy="23175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13606</xdr:colOff>
      <xdr:row>3</xdr:row>
      <xdr:rowOff>40821</xdr:rowOff>
    </xdr:from>
    <xdr:to>
      <xdr:col>27</xdr:col>
      <xdr:colOff>81242</xdr:colOff>
      <xdr:row>12</xdr:row>
      <xdr:rowOff>4082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E9DEFD3-D8C0-4556-9BF5-96BD2F699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306" y="707571"/>
          <a:ext cx="19822486" cy="16682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46</xdr:col>
      <xdr:colOff>13606</xdr:colOff>
      <xdr:row>0</xdr:row>
      <xdr:rowOff>169884</xdr:rowOff>
    </xdr:from>
    <xdr:to>
      <xdr:col>60</xdr:col>
      <xdr:colOff>299355</xdr:colOff>
      <xdr:row>11</xdr:row>
      <xdr:rowOff>29936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F784297F-0564-37B6-0EE3-0523793B5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73820" y="169884"/>
          <a:ext cx="11647715" cy="23637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13606</xdr:colOff>
      <xdr:row>3</xdr:row>
      <xdr:rowOff>40821</xdr:rowOff>
    </xdr:from>
    <xdr:to>
      <xdr:col>27</xdr:col>
      <xdr:colOff>81242</xdr:colOff>
      <xdr:row>10</xdr:row>
      <xdr:rowOff>99332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161B0A9D-D244-25A2-4714-1BC7E486CF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49" y="721178"/>
          <a:ext cx="19865068" cy="1704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46</xdr:col>
      <xdr:colOff>13606</xdr:colOff>
      <xdr:row>0</xdr:row>
      <xdr:rowOff>169884</xdr:rowOff>
    </xdr:from>
    <xdr:to>
      <xdr:col>60</xdr:col>
      <xdr:colOff>394605</xdr:colOff>
      <xdr:row>13</xdr:row>
      <xdr:rowOff>10886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A82A928C-E982-46E4-9307-4B0B487FE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70406" y="169884"/>
          <a:ext cx="11610974" cy="2717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13606</xdr:colOff>
      <xdr:row>3</xdr:row>
      <xdr:rowOff>40821</xdr:rowOff>
    </xdr:from>
    <xdr:to>
      <xdr:col>27</xdr:col>
      <xdr:colOff>81242</xdr:colOff>
      <xdr:row>12</xdr:row>
      <xdr:rowOff>4082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F4058035-0653-4EDD-820A-27CD4F360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306" y="707571"/>
          <a:ext cx="19822486" cy="19349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46</xdr:col>
      <xdr:colOff>13606</xdr:colOff>
      <xdr:row>0</xdr:row>
      <xdr:rowOff>169884</xdr:rowOff>
    </xdr:from>
    <xdr:to>
      <xdr:col>60</xdr:col>
      <xdr:colOff>394605</xdr:colOff>
      <xdr:row>15</xdr:row>
      <xdr:rowOff>29936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AE729A21-66B7-4CA9-BF68-E9DBA8304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70406" y="169884"/>
          <a:ext cx="11610974" cy="32128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295546</xdr:colOff>
      <xdr:row>2</xdr:row>
      <xdr:rowOff>2721</xdr:rowOff>
    </xdr:from>
    <xdr:to>
      <xdr:col>27</xdr:col>
      <xdr:colOff>27902</xdr:colOff>
      <xdr:row>12</xdr:row>
      <xdr:rowOff>32657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36766B67-D4D7-48C0-9D31-49EB7A071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826" y="421821"/>
          <a:ext cx="20367316" cy="22092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46</xdr:col>
      <xdr:colOff>13606</xdr:colOff>
      <xdr:row>0</xdr:row>
      <xdr:rowOff>169884</xdr:rowOff>
    </xdr:from>
    <xdr:to>
      <xdr:col>60</xdr:col>
      <xdr:colOff>394605</xdr:colOff>
      <xdr:row>15</xdr:row>
      <xdr:rowOff>29936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9D0DBFBE-E243-4E7B-BA4F-42B3DD52B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70406" y="169884"/>
          <a:ext cx="11610974" cy="32128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13606</xdr:colOff>
      <xdr:row>3</xdr:row>
      <xdr:rowOff>40821</xdr:rowOff>
    </xdr:from>
    <xdr:to>
      <xdr:col>27</xdr:col>
      <xdr:colOff>81242</xdr:colOff>
      <xdr:row>13</xdr:row>
      <xdr:rowOff>70757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A5AC08F9-7A8E-4A56-B2AE-7E4CFD75B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306" y="707571"/>
          <a:ext cx="19822486" cy="22397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46</xdr:col>
      <xdr:colOff>13606</xdr:colOff>
      <xdr:row>0</xdr:row>
      <xdr:rowOff>169884</xdr:rowOff>
    </xdr:from>
    <xdr:to>
      <xdr:col>60</xdr:col>
      <xdr:colOff>299355</xdr:colOff>
      <xdr:row>11</xdr:row>
      <xdr:rowOff>29936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44EC45BD-09D0-42A7-BEDD-2364D4BBE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56131" y="169884"/>
          <a:ext cx="11610974" cy="23175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13606</xdr:colOff>
      <xdr:row>3</xdr:row>
      <xdr:rowOff>40821</xdr:rowOff>
    </xdr:from>
    <xdr:to>
      <xdr:col>27</xdr:col>
      <xdr:colOff>81242</xdr:colOff>
      <xdr:row>10</xdr:row>
      <xdr:rowOff>99332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AD60158-DB0D-4813-8FBF-1F8B75F15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306" y="707571"/>
          <a:ext cx="19822486" cy="16682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46</xdr:col>
      <xdr:colOff>13606</xdr:colOff>
      <xdr:row>0</xdr:row>
      <xdr:rowOff>169884</xdr:rowOff>
    </xdr:from>
    <xdr:to>
      <xdr:col>60</xdr:col>
      <xdr:colOff>394605</xdr:colOff>
      <xdr:row>13</xdr:row>
      <xdr:rowOff>10886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7673050F-B944-465F-BF8D-8E2218B28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70406" y="169884"/>
          <a:ext cx="11610974" cy="2717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13606</xdr:colOff>
      <xdr:row>3</xdr:row>
      <xdr:rowOff>40821</xdr:rowOff>
    </xdr:from>
    <xdr:to>
      <xdr:col>27</xdr:col>
      <xdr:colOff>81242</xdr:colOff>
      <xdr:row>12</xdr:row>
      <xdr:rowOff>4082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4CC9FBC1-D95D-457E-A8C3-AFDB7985F7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306" y="707571"/>
          <a:ext cx="19822486" cy="19349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46</xdr:col>
      <xdr:colOff>13606</xdr:colOff>
      <xdr:row>0</xdr:row>
      <xdr:rowOff>169884</xdr:rowOff>
    </xdr:from>
    <xdr:to>
      <xdr:col>60</xdr:col>
      <xdr:colOff>299355</xdr:colOff>
      <xdr:row>11</xdr:row>
      <xdr:rowOff>29936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5D8AE3D-6C2B-4290-82C3-3CC3DA02E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68626" y="169884"/>
          <a:ext cx="11845289" cy="2283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13606</xdr:colOff>
      <xdr:row>3</xdr:row>
      <xdr:rowOff>40821</xdr:rowOff>
    </xdr:from>
    <xdr:to>
      <xdr:col>27</xdr:col>
      <xdr:colOff>81242</xdr:colOff>
      <xdr:row>10</xdr:row>
      <xdr:rowOff>99332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8314CE68-DAFB-464F-A09A-C512184C8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66" y="696141"/>
          <a:ext cx="20367316" cy="1651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46</xdr:col>
      <xdr:colOff>13606</xdr:colOff>
      <xdr:row>0</xdr:row>
      <xdr:rowOff>169884</xdr:rowOff>
    </xdr:from>
    <xdr:to>
      <xdr:col>60</xdr:col>
      <xdr:colOff>299355</xdr:colOff>
      <xdr:row>11</xdr:row>
      <xdr:rowOff>29936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C786D338-3293-4616-ACDA-13FD10223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37206" y="169884"/>
          <a:ext cx="11921489" cy="2283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13606</xdr:colOff>
      <xdr:row>3</xdr:row>
      <xdr:rowOff>40821</xdr:rowOff>
    </xdr:from>
    <xdr:to>
      <xdr:col>27</xdr:col>
      <xdr:colOff>81242</xdr:colOff>
      <xdr:row>10</xdr:row>
      <xdr:rowOff>99332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11F0DA6-8717-4D3B-BDB3-6FC1B6115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66" y="696141"/>
          <a:ext cx="20367316" cy="1651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46</xdr:col>
      <xdr:colOff>13606</xdr:colOff>
      <xdr:row>0</xdr:row>
      <xdr:rowOff>169884</xdr:rowOff>
    </xdr:from>
    <xdr:to>
      <xdr:col>60</xdr:col>
      <xdr:colOff>299355</xdr:colOff>
      <xdr:row>11</xdr:row>
      <xdr:rowOff>29936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0C3C156-BAB8-4512-8F45-CC887D50C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37206" y="169884"/>
          <a:ext cx="11921489" cy="2283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13606</xdr:colOff>
      <xdr:row>3</xdr:row>
      <xdr:rowOff>40821</xdr:rowOff>
    </xdr:from>
    <xdr:to>
      <xdr:col>27</xdr:col>
      <xdr:colOff>81242</xdr:colOff>
      <xdr:row>10</xdr:row>
      <xdr:rowOff>99332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12E9EA3-FC9A-4B9F-8B93-62DAE36CC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66" y="696141"/>
          <a:ext cx="20367316" cy="1651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46</xdr:col>
      <xdr:colOff>13606</xdr:colOff>
      <xdr:row>0</xdr:row>
      <xdr:rowOff>169884</xdr:rowOff>
    </xdr:from>
    <xdr:to>
      <xdr:col>60</xdr:col>
      <xdr:colOff>299355</xdr:colOff>
      <xdr:row>11</xdr:row>
      <xdr:rowOff>29936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B5680499-71E5-443E-B969-F5C9F6CC3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37206" y="169884"/>
          <a:ext cx="11921489" cy="2283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13606</xdr:colOff>
      <xdr:row>3</xdr:row>
      <xdr:rowOff>40821</xdr:rowOff>
    </xdr:from>
    <xdr:to>
      <xdr:col>27</xdr:col>
      <xdr:colOff>81242</xdr:colOff>
      <xdr:row>10</xdr:row>
      <xdr:rowOff>99332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7C5C7AC-D23C-4A2B-90B0-9709F4447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166" y="696141"/>
          <a:ext cx="20367316" cy="1651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FFF2E-22FC-4063-8856-8F066ECA1FEC}">
  <dimension ref="C4:AX21"/>
  <sheetViews>
    <sheetView showGridLines="0" topLeftCell="A4" zoomScale="70" zoomScaleNormal="70" workbookViewId="0">
      <selection activeCell="S22" sqref="S22"/>
    </sheetView>
  </sheetViews>
  <sheetFormatPr baseColWidth="10" defaultRowHeight="14.4" x14ac:dyDescent="0.3"/>
  <cols>
    <col min="33" max="33" width="9.44140625" customWidth="1"/>
    <col min="34" max="34" width="8" customWidth="1"/>
    <col min="39" max="39" width="9" customWidth="1"/>
    <col min="40" max="40" width="7.6640625" customWidth="1"/>
    <col min="44" max="44" width="6.88671875" customWidth="1"/>
  </cols>
  <sheetData>
    <row r="4" spans="3:50" ht="15" thickBot="1" x14ac:dyDescent="0.35"/>
    <row r="5" spans="3:50" ht="21" x14ac:dyDescent="0.3"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/>
      <c r="X5" s="150"/>
      <c r="Y5" s="150"/>
      <c r="Z5" s="150"/>
      <c r="AA5" s="150"/>
      <c r="AB5" s="150"/>
      <c r="AF5" s="102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4"/>
    </row>
    <row r="6" spans="3:50" ht="21" x14ac:dyDescent="0.3">
      <c r="C6" s="124" t="s">
        <v>53</v>
      </c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5"/>
      <c r="AF6" s="111"/>
      <c r="AG6" s="352" t="s">
        <v>53</v>
      </c>
      <c r="AH6" s="352"/>
      <c r="AI6" s="352"/>
      <c r="AJ6" s="352"/>
      <c r="AK6" s="352"/>
      <c r="AL6" s="352"/>
      <c r="AM6" s="352"/>
      <c r="AN6" s="352"/>
      <c r="AO6" s="352"/>
      <c r="AP6" s="352"/>
      <c r="AQ6" s="352"/>
      <c r="AR6" s="352"/>
      <c r="AS6" s="352"/>
      <c r="AT6" s="352"/>
      <c r="AU6" s="352"/>
      <c r="AV6" s="352"/>
      <c r="AW6" s="352"/>
      <c r="AX6" s="106"/>
    </row>
    <row r="7" spans="3:50" ht="18" x14ac:dyDescent="0.3">
      <c r="C7" s="3" t="s">
        <v>15</v>
      </c>
      <c r="D7" s="3" t="s">
        <v>38</v>
      </c>
      <c r="E7" s="4" t="s">
        <v>48</v>
      </c>
      <c r="F7" s="6"/>
      <c r="G7" s="2"/>
      <c r="I7" s="3" t="s">
        <v>33</v>
      </c>
      <c r="J7" s="3" t="s">
        <v>38</v>
      </c>
      <c r="K7" s="4" t="s">
        <v>39</v>
      </c>
      <c r="L7" s="6"/>
      <c r="N7" s="3" t="s">
        <v>35</v>
      </c>
      <c r="O7" s="3" t="s">
        <v>38</v>
      </c>
      <c r="P7" s="4" t="s">
        <v>7</v>
      </c>
      <c r="S7" s="98"/>
      <c r="T7" s="99"/>
      <c r="U7" s="121" t="s">
        <v>105</v>
      </c>
      <c r="X7" s="88"/>
      <c r="Y7" s="89"/>
      <c r="Z7" s="121" t="s">
        <v>115</v>
      </c>
      <c r="AF7" s="105"/>
      <c r="AG7" s="3" t="s">
        <v>15</v>
      </c>
      <c r="AH7" s="3" t="s">
        <v>38</v>
      </c>
      <c r="AI7" s="4" t="s">
        <v>48</v>
      </c>
      <c r="AJ7" s="6"/>
      <c r="AK7" s="2"/>
      <c r="AL7" s="3"/>
      <c r="AM7" s="3" t="s">
        <v>11</v>
      </c>
      <c r="AN7" s="3" t="s">
        <v>38</v>
      </c>
      <c r="AO7" s="4" t="s">
        <v>51</v>
      </c>
      <c r="AS7" s="353"/>
      <c r="AT7" s="354"/>
      <c r="AU7" s="121" t="s">
        <v>54</v>
      </c>
      <c r="AX7" s="106"/>
    </row>
    <row r="8" spans="3:50" ht="18" x14ac:dyDescent="0.3">
      <c r="C8" s="3" t="s">
        <v>46</v>
      </c>
      <c r="D8" s="3" t="s">
        <v>38</v>
      </c>
      <c r="E8" s="4" t="s">
        <v>52</v>
      </c>
      <c r="F8" s="6"/>
      <c r="G8" s="1"/>
      <c r="I8" s="3" t="s">
        <v>3</v>
      </c>
      <c r="J8" s="3" t="s">
        <v>38</v>
      </c>
      <c r="K8" s="4" t="s">
        <v>43</v>
      </c>
      <c r="L8" s="6"/>
      <c r="N8" s="3" t="s">
        <v>14</v>
      </c>
      <c r="O8" s="3" t="s">
        <v>38</v>
      </c>
      <c r="P8" s="4" t="s">
        <v>42</v>
      </c>
      <c r="S8" s="100"/>
      <c r="T8" s="101"/>
      <c r="U8" s="121" t="s">
        <v>60</v>
      </c>
      <c r="X8" s="90"/>
      <c r="Y8" s="91"/>
      <c r="Z8" s="121" t="s">
        <v>116</v>
      </c>
      <c r="AF8" s="105"/>
      <c r="AG8" s="3" t="s">
        <v>46</v>
      </c>
      <c r="AH8" s="3" t="s">
        <v>38</v>
      </c>
      <c r="AI8" s="4" t="s">
        <v>52</v>
      </c>
      <c r="AJ8" s="6"/>
      <c r="AK8" s="1"/>
      <c r="AL8" s="1"/>
      <c r="AM8" s="3" t="s">
        <v>44</v>
      </c>
      <c r="AN8" s="3" t="s">
        <v>38</v>
      </c>
      <c r="AO8" s="4" t="s">
        <v>49</v>
      </c>
      <c r="AS8" s="355"/>
      <c r="AT8" s="356"/>
      <c r="AU8" s="121" t="s">
        <v>59</v>
      </c>
      <c r="AX8" s="106"/>
    </row>
    <row r="9" spans="3:50" ht="18" x14ac:dyDescent="0.3">
      <c r="C9" s="3" t="s">
        <v>2</v>
      </c>
      <c r="D9" s="3" t="s">
        <v>38</v>
      </c>
      <c r="E9" s="4" t="s">
        <v>47</v>
      </c>
      <c r="F9" s="6"/>
      <c r="G9" s="1"/>
      <c r="I9" s="3" t="s">
        <v>122</v>
      </c>
      <c r="J9" s="3" t="s">
        <v>38</v>
      </c>
      <c r="K9" s="4" t="s">
        <v>123</v>
      </c>
      <c r="N9" s="3" t="s">
        <v>34</v>
      </c>
      <c r="O9" s="3" t="s">
        <v>38</v>
      </c>
      <c r="P9" s="4" t="s">
        <v>40</v>
      </c>
      <c r="S9" s="86"/>
      <c r="T9" s="87"/>
      <c r="U9" s="121" t="s">
        <v>111</v>
      </c>
      <c r="X9" s="96"/>
      <c r="Y9" s="97"/>
      <c r="Z9" s="121" t="s">
        <v>57</v>
      </c>
      <c r="AF9" s="105"/>
      <c r="AG9" s="3" t="s">
        <v>2</v>
      </c>
      <c r="AH9" s="3" t="s">
        <v>38</v>
      </c>
      <c r="AI9" s="4" t="s">
        <v>47</v>
      </c>
      <c r="AJ9" s="6"/>
      <c r="AK9" s="1"/>
      <c r="AL9" s="1"/>
      <c r="AM9" s="3" t="s">
        <v>35</v>
      </c>
      <c r="AN9" s="3" t="s">
        <v>38</v>
      </c>
      <c r="AO9" s="4" t="s">
        <v>7</v>
      </c>
      <c r="AS9" s="357"/>
      <c r="AT9" s="358"/>
      <c r="AU9" s="121" t="s">
        <v>57</v>
      </c>
      <c r="AX9" s="106"/>
    </row>
    <row r="10" spans="3:50" ht="18" x14ac:dyDescent="0.3">
      <c r="C10" s="3" t="s">
        <v>45</v>
      </c>
      <c r="D10" s="3" t="s">
        <v>38</v>
      </c>
      <c r="E10" s="4" t="s">
        <v>50</v>
      </c>
      <c r="F10" s="3"/>
      <c r="G10" s="4"/>
      <c r="I10" s="3" t="s">
        <v>35</v>
      </c>
      <c r="J10" s="3" t="s">
        <v>38</v>
      </c>
      <c r="K10" s="4" t="s">
        <v>7</v>
      </c>
      <c r="N10" s="3" t="s">
        <v>36</v>
      </c>
      <c r="O10" s="3" t="s">
        <v>38</v>
      </c>
      <c r="P10" s="4" t="s">
        <v>41</v>
      </c>
      <c r="Q10" s="5"/>
      <c r="S10" s="92"/>
      <c r="T10" s="93"/>
      <c r="U10" s="121" t="s">
        <v>54</v>
      </c>
      <c r="X10" s="94"/>
      <c r="Y10" s="95"/>
      <c r="Z10" s="121" t="s">
        <v>59</v>
      </c>
      <c r="AF10" s="105"/>
      <c r="AG10" s="3" t="s">
        <v>45</v>
      </c>
      <c r="AH10" s="3" t="s">
        <v>38</v>
      </c>
      <c r="AI10" s="4" t="s">
        <v>50</v>
      </c>
      <c r="AJ10" s="3"/>
      <c r="AK10" s="4"/>
      <c r="AL10" s="1"/>
      <c r="AM10" s="3" t="s">
        <v>14</v>
      </c>
      <c r="AN10" s="3" t="s">
        <v>38</v>
      </c>
      <c r="AO10" s="4" t="s">
        <v>42</v>
      </c>
      <c r="AP10" s="5"/>
      <c r="AS10" s="359"/>
      <c r="AT10" s="360"/>
      <c r="AU10" s="121" t="s">
        <v>105</v>
      </c>
      <c r="AX10" s="106"/>
    </row>
    <row r="11" spans="3:50" ht="18" x14ac:dyDescent="0.3">
      <c r="C11" s="3" t="s">
        <v>37</v>
      </c>
      <c r="D11" s="3" t="s">
        <v>38</v>
      </c>
      <c r="E11" s="4" t="s">
        <v>124</v>
      </c>
      <c r="F11" s="6"/>
      <c r="G11" s="1"/>
      <c r="H11" s="4"/>
      <c r="I11" s="3" t="s">
        <v>44</v>
      </c>
      <c r="J11" s="3" t="s">
        <v>38</v>
      </c>
      <c r="K11" s="4" t="s">
        <v>49</v>
      </c>
      <c r="L11" s="5"/>
      <c r="N11" s="3"/>
      <c r="O11" s="3"/>
      <c r="P11" s="4"/>
      <c r="R11" s="4"/>
      <c r="U11" s="121"/>
      <c r="X11" s="348"/>
      <c r="Y11" s="349"/>
      <c r="Z11" s="123" t="s">
        <v>121</v>
      </c>
      <c r="AA11" s="122"/>
      <c r="AB11" s="3"/>
      <c r="AF11" s="105"/>
      <c r="AG11" s="3" t="s">
        <v>33</v>
      </c>
      <c r="AH11" s="3" t="s">
        <v>38</v>
      </c>
      <c r="AI11" s="4" t="s">
        <v>39</v>
      </c>
      <c r="AJ11" s="6"/>
      <c r="AK11" s="1"/>
      <c r="AL11" s="1"/>
      <c r="AM11" s="3" t="s">
        <v>34</v>
      </c>
      <c r="AN11" s="3" t="s">
        <v>38</v>
      </c>
      <c r="AO11" s="4" t="s">
        <v>40</v>
      </c>
      <c r="AP11" s="5"/>
      <c r="AS11" s="350"/>
      <c r="AT11" s="351"/>
      <c r="AU11" s="121" t="s">
        <v>60</v>
      </c>
      <c r="AX11" s="106"/>
    </row>
    <row r="12" spans="3:50" ht="18" x14ac:dyDescent="0.3">
      <c r="E12" s="4" t="s">
        <v>82</v>
      </c>
      <c r="G12" s="4"/>
      <c r="H12" s="107" t="s">
        <v>17</v>
      </c>
      <c r="I12" s="122" t="s">
        <v>85</v>
      </c>
      <c r="J12" s="3" t="s">
        <v>62</v>
      </c>
      <c r="K12" s="122" t="s">
        <v>83</v>
      </c>
      <c r="L12" s="3"/>
      <c r="M12" s="3" t="s">
        <v>69</v>
      </c>
      <c r="N12" s="123" t="s">
        <v>84</v>
      </c>
      <c r="U12" s="121"/>
      <c r="AF12" s="105"/>
      <c r="AG12" s="3" t="s">
        <v>3</v>
      </c>
      <c r="AH12" s="3" t="s">
        <v>38</v>
      </c>
      <c r="AI12" s="4" t="s">
        <v>43</v>
      </c>
      <c r="AJ12" s="6"/>
      <c r="AK12" s="1"/>
      <c r="AL12" s="1"/>
      <c r="AM12" s="3" t="s">
        <v>36</v>
      </c>
      <c r="AN12" s="3" t="s">
        <v>38</v>
      </c>
      <c r="AO12" s="4" t="s">
        <v>41</v>
      </c>
      <c r="AS12" s="346"/>
      <c r="AT12" s="347"/>
      <c r="AU12" s="121" t="s">
        <v>61</v>
      </c>
      <c r="AX12" s="106"/>
    </row>
    <row r="13" spans="3:50" ht="18" x14ac:dyDescent="0.3">
      <c r="E13" s="4"/>
      <c r="G13" s="4"/>
      <c r="H13" s="107"/>
      <c r="I13" s="122"/>
      <c r="J13" s="3"/>
      <c r="K13" s="122"/>
      <c r="L13" s="3"/>
      <c r="M13" s="3"/>
      <c r="N13" s="123"/>
      <c r="AF13" s="105"/>
      <c r="AG13" s="3" t="s">
        <v>37</v>
      </c>
      <c r="AH13" s="3" t="s">
        <v>38</v>
      </c>
      <c r="AI13" s="4" t="s">
        <v>124</v>
      </c>
      <c r="AJ13" s="6"/>
      <c r="AK13" s="1"/>
      <c r="AL13" s="1"/>
      <c r="AM13" s="3" t="s">
        <v>122</v>
      </c>
      <c r="AN13" s="3" t="s">
        <v>38</v>
      </c>
      <c r="AO13" s="4" t="s">
        <v>123</v>
      </c>
      <c r="AP13" s="5"/>
      <c r="AS13" s="344"/>
      <c r="AT13" s="345"/>
      <c r="AU13" s="121" t="s">
        <v>115</v>
      </c>
      <c r="AX13" s="106"/>
    </row>
    <row r="14" spans="3:50" ht="18" x14ac:dyDescent="0.3">
      <c r="U14" s="121"/>
      <c r="W14" s="3"/>
      <c r="AF14" s="105"/>
      <c r="AG14" s="3"/>
      <c r="AS14" s="342"/>
      <c r="AT14" s="343"/>
      <c r="AU14" s="121" t="s">
        <v>86</v>
      </c>
      <c r="AX14" s="106"/>
    </row>
    <row r="15" spans="3:50" ht="18" x14ac:dyDescent="0.3">
      <c r="AF15" s="105"/>
      <c r="AG15" s="4" t="s">
        <v>82</v>
      </c>
      <c r="AI15" s="4"/>
      <c r="AJ15" s="152" t="s">
        <v>17</v>
      </c>
      <c r="AK15" s="122" t="s">
        <v>85</v>
      </c>
      <c r="AL15" s="153" t="s">
        <v>62</v>
      </c>
      <c r="AM15" s="122" t="s">
        <v>83</v>
      </c>
      <c r="AN15" s="153"/>
      <c r="AO15" s="153" t="s">
        <v>69</v>
      </c>
      <c r="AP15" s="123" t="s">
        <v>84</v>
      </c>
      <c r="AQ15" s="154"/>
      <c r="AR15" s="151"/>
      <c r="AS15" s="151" t="s">
        <v>87</v>
      </c>
      <c r="AT15" s="123"/>
      <c r="AU15" s="123"/>
      <c r="AX15" s="106"/>
    </row>
    <row r="16" spans="3:50" ht="18.600000000000001" thickBot="1" x14ac:dyDescent="0.35">
      <c r="AF16" s="108"/>
      <c r="AG16" s="112"/>
      <c r="AH16" s="340"/>
      <c r="AI16" s="340"/>
      <c r="AJ16" s="113"/>
      <c r="AK16" s="113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10"/>
    </row>
    <row r="17" spans="9:37" ht="18" x14ac:dyDescent="0.3">
      <c r="I17" s="3"/>
      <c r="AH17" s="341"/>
      <c r="AI17" s="341"/>
      <c r="AJ17" s="5"/>
      <c r="AK17" s="5"/>
    </row>
    <row r="18" spans="9:37" x14ac:dyDescent="0.3">
      <c r="AJ18" s="5"/>
    </row>
    <row r="21" spans="9:37" ht="18" x14ac:dyDescent="0.3">
      <c r="K21" s="4"/>
    </row>
  </sheetData>
  <mergeCells count="12">
    <mergeCell ref="X11:Y11"/>
    <mergeCell ref="AS11:AT11"/>
    <mergeCell ref="AG6:AW6"/>
    <mergeCell ref="AS7:AT7"/>
    <mergeCell ref="AS8:AT8"/>
    <mergeCell ref="AS9:AT9"/>
    <mergeCell ref="AS10:AT10"/>
    <mergeCell ref="AH16:AI16"/>
    <mergeCell ref="AH17:AI17"/>
    <mergeCell ref="AS14:AT14"/>
    <mergeCell ref="AS13:AT13"/>
    <mergeCell ref="AS12:AT12"/>
  </mergeCells>
  <pageMargins left="0.7" right="0.7" top="0.78740157499999996" bottom="0.78740157499999996" header="0.3" footer="0.3"/>
  <pageSetup paperSize="9" scale="54" orientation="portrait" r:id="rId1"/>
  <colBreaks count="1" manualBreakCount="1">
    <brk id="43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FA43E-805B-4A98-AD88-81757BF256C2}">
  <dimension ref="B2:BH53"/>
  <sheetViews>
    <sheetView workbookViewId="0">
      <selection activeCell="F2" sqref="F2:P3"/>
    </sheetView>
  </sheetViews>
  <sheetFormatPr baseColWidth="10" defaultRowHeight="14.4" x14ac:dyDescent="0.3"/>
  <cols>
    <col min="1" max="2" width="4.88671875" style="8" customWidth="1"/>
    <col min="3" max="3" width="11.33203125" style="8" bestFit="1" customWidth="1"/>
    <col min="4" max="4" width="15.109375" style="8" customWidth="1"/>
    <col min="5" max="5" width="12.33203125" style="8" bestFit="1" customWidth="1"/>
    <col min="6" max="6" width="7.6640625" style="8" customWidth="1"/>
    <col min="7" max="7" width="12.33203125" style="82" bestFit="1" customWidth="1"/>
    <col min="8" max="8" width="7.6640625" style="82" customWidth="1"/>
    <col min="9" max="9" width="8.5546875" style="82" customWidth="1"/>
    <col min="10" max="10" width="8.33203125" style="8" customWidth="1"/>
    <col min="11" max="11" width="8.5546875" style="82" customWidth="1"/>
    <col min="12" max="12" width="7.6640625" style="82" customWidth="1"/>
    <col min="13" max="13" width="8.6640625" style="82" customWidth="1"/>
    <col min="14" max="14" width="8.5546875" style="8" bestFit="1" customWidth="1"/>
    <col min="15" max="15" width="9.5546875" style="82" bestFit="1" customWidth="1"/>
    <col min="16" max="16" width="23.44140625" style="8" customWidth="1"/>
    <col min="17" max="17" width="8" style="8" bestFit="1" customWidth="1"/>
    <col min="18" max="18" width="18.6640625" style="8" customWidth="1"/>
    <col min="19" max="19" width="29.109375" style="8" customWidth="1"/>
    <col min="20" max="20" width="19.33203125" style="8" bestFit="1" customWidth="1"/>
    <col min="21" max="21" width="12.44140625" style="8" customWidth="1"/>
    <col min="22" max="22" width="11.88671875" style="8" customWidth="1"/>
    <col min="23" max="24" width="10.6640625" style="8" customWidth="1"/>
    <col min="25" max="25" width="10.109375" style="8" customWidth="1"/>
    <col min="26" max="27" width="7.6640625" style="8" bestFit="1" customWidth="1"/>
    <col min="28" max="28" width="10.109375" style="8" bestFit="1" customWidth="1"/>
    <col min="29" max="29" width="9" style="8" customWidth="1"/>
    <col min="30" max="30" width="8.5546875" style="8" customWidth="1"/>
    <col min="31" max="31" width="9.88671875" style="8" bestFit="1" customWidth="1"/>
    <col min="32" max="32" width="7.6640625" style="8" bestFit="1" customWidth="1"/>
    <col min="33" max="33" width="10.5546875" style="8" customWidth="1"/>
    <col min="34" max="34" width="10.44140625" style="8" customWidth="1"/>
    <col min="35" max="36" width="11.5546875" style="8" bestFit="1" customWidth="1"/>
    <col min="37" max="37" width="32" style="8" customWidth="1"/>
    <col min="38" max="49" width="11.44140625" style="8"/>
    <col min="50" max="50" width="7" style="8" customWidth="1"/>
    <col min="51" max="51" width="11.44140625" style="8"/>
    <col min="52" max="52" width="7.109375" style="8" customWidth="1"/>
    <col min="53" max="58" width="11.44140625" style="8"/>
    <col min="59" max="59" width="16" style="8" bestFit="1" customWidth="1"/>
    <col min="60" max="60" width="24" style="8" customWidth="1"/>
    <col min="61" max="255" width="11.44140625" style="8"/>
    <col min="256" max="256" width="11.109375" style="8" bestFit="1" customWidth="1"/>
    <col min="257" max="257" width="10.33203125" style="8" bestFit="1" customWidth="1"/>
    <col min="258" max="258" width="7.109375" style="8" bestFit="1" customWidth="1"/>
    <col min="259" max="259" width="12.44140625" style="8" customWidth="1"/>
    <col min="260" max="260" width="6.6640625" style="8" bestFit="1" customWidth="1"/>
    <col min="261" max="261" width="5" style="8" bestFit="1" customWidth="1"/>
    <col min="262" max="262" width="5.33203125" style="8" bestFit="1" customWidth="1"/>
    <col min="263" max="263" width="3.109375" style="8" bestFit="1" customWidth="1"/>
    <col min="264" max="264" width="9" style="8" customWidth="1"/>
    <col min="265" max="265" width="7" style="8" bestFit="1" customWidth="1"/>
    <col min="266" max="266" width="6" style="8" bestFit="1" customWidth="1"/>
    <col min="267" max="267" width="16.109375" style="8" customWidth="1"/>
    <col min="268" max="268" width="5.44140625" style="8" bestFit="1" customWidth="1"/>
    <col min="269" max="269" width="17" style="8" customWidth="1"/>
    <col min="270" max="274" width="11.44140625" style="8"/>
    <col min="275" max="275" width="8.88671875" style="8" bestFit="1" customWidth="1"/>
    <col min="276" max="276" width="9.5546875" style="8" bestFit="1" customWidth="1"/>
    <col min="277" max="277" width="6.88671875" style="8" bestFit="1" customWidth="1"/>
    <col min="278" max="278" width="8.44140625" style="8" bestFit="1" customWidth="1"/>
    <col min="279" max="279" width="8" style="8" bestFit="1" customWidth="1"/>
    <col min="280" max="280" width="7.5546875" style="8" bestFit="1" customWidth="1"/>
    <col min="281" max="281" width="5.5546875" style="8" bestFit="1" customWidth="1"/>
    <col min="282" max="511" width="11.44140625" style="8"/>
    <col min="512" max="512" width="11.109375" style="8" bestFit="1" customWidth="1"/>
    <col min="513" max="513" width="10.33203125" style="8" bestFit="1" customWidth="1"/>
    <col min="514" max="514" width="7.109375" style="8" bestFit="1" customWidth="1"/>
    <col min="515" max="515" width="12.44140625" style="8" customWidth="1"/>
    <col min="516" max="516" width="6.6640625" style="8" bestFit="1" customWidth="1"/>
    <col min="517" max="517" width="5" style="8" bestFit="1" customWidth="1"/>
    <col min="518" max="518" width="5.33203125" style="8" bestFit="1" customWidth="1"/>
    <col min="519" max="519" width="3.109375" style="8" bestFit="1" customWidth="1"/>
    <col min="520" max="520" width="9" style="8" customWidth="1"/>
    <col min="521" max="521" width="7" style="8" bestFit="1" customWidth="1"/>
    <col min="522" max="522" width="6" style="8" bestFit="1" customWidth="1"/>
    <col min="523" max="523" width="16.109375" style="8" customWidth="1"/>
    <col min="524" max="524" width="5.44140625" style="8" bestFit="1" customWidth="1"/>
    <col min="525" max="525" width="17" style="8" customWidth="1"/>
    <col min="526" max="530" width="11.44140625" style="8"/>
    <col min="531" max="531" width="8.88671875" style="8" bestFit="1" customWidth="1"/>
    <col min="532" max="532" width="9.5546875" style="8" bestFit="1" customWidth="1"/>
    <col min="533" max="533" width="6.88671875" style="8" bestFit="1" customWidth="1"/>
    <col min="534" max="534" width="8.44140625" style="8" bestFit="1" customWidth="1"/>
    <col min="535" max="535" width="8" style="8" bestFit="1" customWidth="1"/>
    <col min="536" max="536" width="7.5546875" style="8" bestFit="1" customWidth="1"/>
    <col min="537" max="537" width="5.5546875" style="8" bestFit="1" customWidth="1"/>
    <col min="538" max="767" width="11.44140625" style="8"/>
    <col min="768" max="768" width="11.109375" style="8" bestFit="1" customWidth="1"/>
    <col min="769" max="769" width="10.33203125" style="8" bestFit="1" customWidth="1"/>
    <col min="770" max="770" width="7.109375" style="8" bestFit="1" customWidth="1"/>
    <col min="771" max="771" width="12.44140625" style="8" customWidth="1"/>
    <col min="772" max="772" width="6.6640625" style="8" bestFit="1" customWidth="1"/>
    <col min="773" max="773" width="5" style="8" bestFit="1" customWidth="1"/>
    <col min="774" max="774" width="5.33203125" style="8" bestFit="1" customWidth="1"/>
    <col min="775" max="775" width="3.109375" style="8" bestFit="1" customWidth="1"/>
    <col min="776" max="776" width="9" style="8" customWidth="1"/>
    <col min="777" max="777" width="7" style="8" bestFit="1" customWidth="1"/>
    <col min="778" max="778" width="6" style="8" bestFit="1" customWidth="1"/>
    <col min="779" max="779" width="16.109375" style="8" customWidth="1"/>
    <col min="780" max="780" width="5.44140625" style="8" bestFit="1" customWidth="1"/>
    <col min="781" max="781" width="17" style="8" customWidth="1"/>
    <col min="782" max="786" width="11.44140625" style="8"/>
    <col min="787" max="787" width="8.88671875" style="8" bestFit="1" customWidth="1"/>
    <col min="788" max="788" width="9.5546875" style="8" bestFit="1" customWidth="1"/>
    <col min="789" max="789" width="6.88671875" style="8" bestFit="1" customWidth="1"/>
    <col min="790" max="790" width="8.44140625" style="8" bestFit="1" customWidth="1"/>
    <col min="791" max="791" width="8" style="8" bestFit="1" customWidth="1"/>
    <col min="792" max="792" width="7.5546875" style="8" bestFit="1" customWidth="1"/>
    <col min="793" max="793" width="5.5546875" style="8" bestFit="1" customWidth="1"/>
    <col min="794" max="1023" width="11.44140625" style="8"/>
    <col min="1024" max="1024" width="11.109375" style="8" bestFit="1" customWidth="1"/>
    <col min="1025" max="1025" width="10.33203125" style="8" bestFit="1" customWidth="1"/>
    <col min="1026" max="1026" width="7.109375" style="8" bestFit="1" customWidth="1"/>
    <col min="1027" max="1027" width="12.44140625" style="8" customWidth="1"/>
    <col min="1028" max="1028" width="6.6640625" style="8" bestFit="1" customWidth="1"/>
    <col min="1029" max="1029" width="5" style="8" bestFit="1" customWidth="1"/>
    <col min="1030" max="1030" width="5.33203125" style="8" bestFit="1" customWidth="1"/>
    <col min="1031" max="1031" width="3.109375" style="8" bestFit="1" customWidth="1"/>
    <col min="1032" max="1032" width="9" style="8" customWidth="1"/>
    <col min="1033" max="1033" width="7" style="8" bestFit="1" customWidth="1"/>
    <col min="1034" max="1034" width="6" style="8" bestFit="1" customWidth="1"/>
    <col min="1035" max="1035" width="16.109375" style="8" customWidth="1"/>
    <col min="1036" max="1036" width="5.44140625" style="8" bestFit="1" customWidth="1"/>
    <col min="1037" max="1037" width="17" style="8" customWidth="1"/>
    <col min="1038" max="1042" width="11.44140625" style="8"/>
    <col min="1043" max="1043" width="8.88671875" style="8" bestFit="1" customWidth="1"/>
    <col min="1044" max="1044" width="9.5546875" style="8" bestFit="1" customWidth="1"/>
    <col min="1045" max="1045" width="6.88671875" style="8" bestFit="1" customWidth="1"/>
    <col min="1046" max="1046" width="8.44140625" style="8" bestFit="1" customWidth="1"/>
    <col min="1047" max="1047" width="8" style="8" bestFit="1" customWidth="1"/>
    <col min="1048" max="1048" width="7.5546875" style="8" bestFit="1" customWidth="1"/>
    <col min="1049" max="1049" width="5.5546875" style="8" bestFit="1" customWidth="1"/>
    <col min="1050" max="1279" width="11.44140625" style="8"/>
    <col min="1280" max="1280" width="11.109375" style="8" bestFit="1" customWidth="1"/>
    <col min="1281" max="1281" width="10.33203125" style="8" bestFit="1" customWidth="1"/>
    <col min="1282" max="1282" width="7.109375" style="8" bestFit="1" customWidth="1"/>
    <col min="1283" max="1283" width="12.44140625" style="8" customWidth="1"/>
    <col min="1284" max="1284" width="6.6640625" style="8" bestFit="1" customWidth="1"/>
    <col min="1285" max="1285" width="5" style="8" bestFit="1" customWidth="1"/>
    <col min="1286" max="1286" width="5.33203125" style="8" bestFit="1" customWidth="1"/>
    <col min="1287" max="1287" width="3.109375" style="8" bestFit="1" customWidth="1"/>
    <col min="1288" max="1288" width="9" style="8" customWidth="1"/>
    <col min="1289" max="1289" width="7" style="8" bestFit="1" customWidth="1"/>
    <col min="1290" max="1290" width="6" style="8" bestFit="1" customWidth="1"/>
    <col min="1291" max="1291" width="16.109375" style="8" customWidth="1"/>
    <col min="1292" max="1292" width="5.44140625" style="8" bestFit="1" customWidth="1"/>
    <col min="1293" max="1293" width="17" style="8" customWidth="1"/>
    <col min="1294" max="1298" width="11.44140625" style="8"/>
    <col min="1299" max="1299" width="8.88671875" style="8" bestFit="1" customWidth="1"/>
    <col min="1300" max="1300" width="9.5546875" style="8" bestFit="1" customWidth="1"/>
    <col min="1301" max="1301" width="6.88671875" style="8" bestFit="1" customWidth="1"/>
    <col min="1302" max="1302" width="8.44140625" style="8" bestFit="1" customWidth="1"/>
    <col min="1303" max="1303" width="8" style="8" bestFit="1" customWidth="1"/>
    <col min="1304" max="1304" width="7.5546875" style="8" bestFit="1" customWidth="1"/>
    <col min="1305" max="1305" width="5.5546875" style="8" bestFit="1" customWidth="1"/>
    <col min="1306" max="1535" width="11.44140625" style="8"/>
    <col min="1536" max="1536" width="11.109375" style="8" bestFit="1" customWidth="1"/>
    <col min="1537" max="1537" width="10.33203125" style="8" bestFit="1" customWidth="1"/>
    <col min="1538" max="1538" width="7.109375" style="8" bestFit="1" customWidth="1"/>
    <col min="1539" max="1539" width="12.44140625" style="8" customWidth="1"/>
    <col min="1540" max="1540" width="6.6640625" style="8" bestFit="1" customWidth="1"/>
    <col min="1541" max="1541" width="5" style="8" bestFit="1" customWidth="1"/>
    <col min="1542" max="1542" width="5.33203125" style="8" bestFit="1" customWidth="1"/>
    <col min="1543" max="1543" width="3.109375" style="8" bestFit="1" customWidth="1"/>
    <col min="1544" max="1544" width="9" style="8" customWidth="1"/>
    <col min="1545" max="1545" width="7" style="8" bestFit="1" customWidth="1"/>
    <col min="1546" max="1546" width="6" style="8" bestFit="1" customWidth="1"/>
    <col min="1547" max="1547" width="16.109375" style="8" customWidth="1"/>
    <col min="1548" max="1548" width="5.44140625" style="8" bestFit="1" customWidth="1"/>
    <col min="1549" max="1549" width="17" style="8" customWidth="1"/>
    <col min="1550" max="1554" width="11.44140625" style="8"/>
    <col min="1555" max="1555" width="8.88671875" style="8" bestFit="1" customWidth="1"/>
    <col min="1556" max="1556" width="9.5546875" style="8" bestFit="1" customWidth="1"/>
    <col min="1557" max="1557" width="6.88671875" style="8" bestFit="1" customWidth="1"/>
    <col min="1558" max="1558" width="8.44140625" style="8" bestFit="1" customWidth="1"/>
    <col min="1559" max="1559" width="8" style="8" bestFit="1" customWidth="1"/>
    <col min="1560" max="1560" width="7.5546875" style="8" bestFit="1" customWidth="1"/>
    <col min="1561" max="1561" width="5.5546875" style="8" bestFit="1" customWidth="1"/>
    <col min="1562" max="1791" width="11.44140625" style="8"/>
    <col min="1792" max="1792" width="11.109375" style="8" bestFit="1" customWidth="1"/>
    <col min="1793" max="1793" width="10.33203125" style="8" bestFit="1" customWidth="1"/>
    <col min="1794" max="1794" width="7.109375" style="8" bestFit="1" customWidth="1"/>
    <col min="1795" max="1795" width="12.44140625" style="8" customWidth="1"/>
    <col min="1796" max="1796" width="6.6640625" style="8" bestFit="1" customWidth="1"/>
    <col min="1797" max="1797" width="5" style="8" bestFit="1" customWidth="1"/>
    <col min="1798" max="1798" width="5.33203125" style="8" bestFit="1" customWidth="1"/>
    <col min="1799" max="1799" width="3.109375" style="8" bestFit="1" customWidth="1"/>
    <col min="1800" max="1800" width="9" style="8" customWidth="1"/>
    <col min="1801" max="1801" width="7" style="8" bestFit="1" customWidth="1"/>
    <col min="1802" max="1802" width="6" style="8" bestFit="1" customWidth="1"/>
    <col min="1803" max="1803" width="16.109375" style="8" customWidth="1"/>
    <col min="1804" max="1804" width="5.44140625" style="8" bestFit="1" customWidth="1"/>
    <col min="1805" max="1805" width="17" style="8" customWidth="1"/>
    <col min="1806" max="1810" width="11.44140625" style="8"/>
    <col min="1811" max="1811" width="8.88671875" style="8" bestFit="1" customWidth="1"/>
    <col min="1812" max="1812" width="9.5546875" style="8" bestFit="1" customWidth="1"/>
    <col min="1813" max="1813" width="6.88671875" style="8" bestFit="1" customWidth="1"/>
    <col min="1814" max="1814" width="8.44140625" style="8" bestFit="1" customWidth="1"/>
    <col min="1815" max="1815" width="8" style="8" bestFit="1" customWidth="1"/>
    <col min="1816" max="1816" width="7.5546875" style="8" bestFit="1" customWidth="1"/>
    <col min="1817" max="1817" width="5.5546875" style="8" bestFit="1" customWidth="1"/>
    <col min="1818" max="2047" width="11.44140625" style="8"/>
    <col min="2048" max="2048" width="11.109375" style="8" bestFit="1" customWidth="1"/>
    <col min="2049" max="2049" width="10.33203125" style="8" bestFit="1" customWidth="1"/>
    <col min="2050" max="2050" width="7.109375" style="8" bestFit="1" customWidth="1"/>
    <col min="2051" max="2051" width="12.44140625" style="8" customWidth="1"/>
    <col min="2052" max="2052" width="6.6640625" style="8" bestFit="1" customWidth="1"/>
    <col min="2053" max="2053" width="5" style="8" bestFit="1" customWidth="1"/>
    <col min="2054" max="2054" width="5.33203125" style="8" bestFit="1" customWidth="1"/>
    <col min="2055" max="2055" width="3.109375" style="8" bestFit="1" customWidth="1"/>
    <col min="2056" max="2056" width="9" style="8" customWidth="1"/>
    <col min="2057" max="2057" width="7" style="8" bestFit="1" customWidth="1"/>
    <col min="2058" max="2058" width="6" style="8" bestFit="1" customWidth="1"/>
    <col min="2059" max="2059" width="16.109375" style="8" customWidth="1"/>
    <col min="2060" max="2060" width="5.44140625" style="8" bestFit="1" customWidth="1"/>
    <col min="2061" max="2061" width="17" style="8" customWidth="1"/>
    <col min="2062" max="2066" width="11.44140625" style="8"/>
    <col min="2067" max="2067" width="8.88671875" style="8" bestFit="1" customWidth="1"/>
    <col min="2068" max="2068" width="9.5546875" style="8" bestFit="1" customWidth="1"/>
    <col min="2069" max="2069" width="6.88671875" style="8" bestFit="1" customWidth="1"/>
    <col min="2070" max="2070" width="8.44140625" style="8" bestFit="1" customWidth="1"/>
    <col min="2071" max="2071" width="8" style="8" bestFit="1" customWidth="1"/>
    <col min="2072" max="2072" width="7.5546875" style="8" bestFit="1" customWidth="1"/>
    <col min="2073" max="2073" width="5.5546875" style="8" bestFit="1" customWidth="1"/>
    <col min="2074" max="2303" width="11.44140625" style="8"/>
    <col min="2304" max="2304" width="11.109375" style="8" bestFit="1" customWidth="1"/>
    <col min="2305" max="2305" width="10.33203125" style="8" bestFit="1" customWidth="1"/>
    <col min="2306" max="2306" width="7.109375" style="8" bestFit="1" customWidth="1"/>
    <col min="2307" max="2307" width="12.44140625" style="8" customWidth="1"/>
    <col min="2308" max="2308" width="6.6640625" style="8" bestFit="1" customWidth="1"/>
    <col min="2309" max="2309" width="5" style="8" bestFit="1" customWidth="1"/>
    <col min="2310" max="2310" width="5.33203125" style="8" bestFit="1" customWidth="1"/>
    <col min="2311" max="2311" width="3.109375" style="8" bestFit="1" customWidth="1"/>
    <col min="2312" max="2312" width="9" style="8" customWidth="1"/>
    <col min="2313" max="2313" width="7" style="8" bestFit="1" customWidth="1"/>
    <col min="2314" max="2314" width="6" style="8" bestFit="1" customWidth="1"/>
    <col min="2315" max="2315" width="16.109375" style="8" customWidth="1"/>
    <col min="2316" max="2316" width="5.44140625" style="8" bestFit="1" customWidth="1"/>
    <col min="2317" max="2317" width="17" style="8" customWidth="1"/>
    <col min="2318" max="2322" width="11.44140625" style="8"/>
    <col min="2323" max="2323" width="8.88671875" style="8" bestFit="1" customWidth="1"/>
    <col min="2324" max="2324" width="9.5546875" style="8" bestFit="1" customWidth="1"/>
    <col min="2325" max="2325" width="6.88671875" style="8" bestFit="1" customWidth="1"/>
    <col min="2326" max="2326" width="8.44140625" style="8" bestFit="1" customWidth="1"/>
    <col min="2327" max="2327" width="8" style="8" bestFit="1" customWidth="1"/>
    <col min="2328" max="2328" width="7.5546875" style="8" bestFit="1" customWidth="1"/>
    <col min="2329" max="2329" width="5.5546875" style="8" bestFit="1" customWidth="1"/>
    <col min="2330" max="2559" width="11.44140625" style="8"/>
    <col min="2560" max="2560" width="11.109375" style="8" bestFit="1" customWidth="1"/>
    <col min="2561" max="2561" width="10.33203125" style="8" bestFit="1" customWidth="1"/>
    <col min="2562" max="2562" width="7.109375" style="8" bestFit="1" customWidth="1"/>
    <col min="2563" max="2563" width="12.44140625" style="8" customWidth="1"/>
    <col min="2564" max="2564" width="6.6640625" style="8" bestFit="1" customWidth="1"/>
    <col min="2565" max="2565" width="5" style="8" bestFit="1" customWidth="1"/>
    <col min="2566" max="2566" width="5.33203125" style="8" bestFit="1" customWidth="1"/>
    <col min="2567" max="2567" width="3.109375" style="8" bestFit="1" customWidth="1"/>
    <col min="2568" max="2568" width="9" style="8" customWidth="1"/>
    <col min="2569" max="2569" width="7" style="8" bestFit="1" customWidth="1"/>
    <col min="2570" max="2570" width="6" style="8" bestFit="1" customWidth="1"/>
    <col min="2571" max="2571" width="16.109375" style="8" customWidth="1"/>
    <col min="2572" max="2572" width="5.44140625" style="8" bestFit="1" customWidth="1"/>
    <col min="2573" max="2573" width="17" style="8" customWidth="1"/>
    <col min="2574" max="2578" width="11.44140625" style="8"/>
    <col min="2579" max="2579" width="8.88671875" style="8" bestFit="1" customWidth="1"/>
    <col min="2580" max="2580" width="9.5546875" style="8" bestFit="1" customWidth="1"/>
    <col min="2581" max="2581" width="6.88671875" style="8" bestFit="1" customWidth="1"/>
    <col min="2582" max="2582" width="8.44140625" style="8" bestFit="1" customWidth="1"/>
    <col min="2583" max="2583" width="8" style="8" bestFit="1" customWidth="1"/>
    <col min="2584" max="2584" width="7.5546875" style="8" bestFit="1" customWidth="1"/>
    <col min="2585" max="2585" width="5.5546875" style="8" bestFit="1" customWidth="1"/>
    <col min="2586" max="2815" width="11.44140625" style="8"/>
    <col min="2816" max="2816" width="11.109375" style="8" bestFit="1" customWidth="1"/>
    <col min="2817" max="2817" width="10.33203125" style="8" bestFit="1" customWidth="1"/>
    <col min="2818" max="2818" width="7.109375" style="8" bestFit="1" customWidth="1"/>
    <col min="2819" max="2819" width="12.44140625" style="8" customWidth="1"/>
    <col min="2820" max="2820" width="6.6640625" style="8" bestFit="1" customWidth="1"/>
    <col min="2821" max="2821" width="5" style="8" bestFit="1" customWidth="1"/>
    <col min="2822" max="2822" width="5.33203125" style="8" bestFit="1" customWidth="1"/>
    <col min="2823" max="2823" width="3.109375" style="8" bestFit="1" customWidth="1"/>
    <col min="2824" max="2824" width="9" style="8" customWidth="1"/>
    <col min="2825" max="2825" width="7" style="8" bestFit="1" customWidth="1"/>
    <col min="2826" max="2826" width="6" style="8" bestFit="1" customWidth="1"/>
    <col min="2827" max="2827" width="16.109375" style="8" customWidth="1"/>
    <col min="2828" max="2828" width="5.44140625" style="8" bestFit="1" customWidth="1"/>
    <col min="2829" max="2829" width="17" style="8" customWidth="1"/>
    <col min="2830" max="2834" width="11.44140625" style="8"/>
    <col min="2835" max="2835" width="8.88671875" style="8" bestFit="1" customWidth="1"/>
    <col min="2836" max="2836" width="9.5546875" style="8" bestFit="1" customWidth="1"/>
    <col min="2837" max="2837" width="6.88671875" style="8" bestFit="1" customWidth="1"/>
    <col min="2838" max="2838" width="8.44140625" style="8" bestFit="1" customWidth="1"/>
    <col min="2839" max="2839" width="8" style="8" bestFit="1" customWidth="1"/>
    <col min="2840" max="2840" width="7.5546875" style="8" bestFit="1" customWidth="1"/>
    <col min="2841" max="2841" width="5.5546875" style="8" bestFit="1" customWidth="1"/>
    <col min="2842" max="3071" width="11.44140625" style="8"/>
    <col min="3072" max="3072" width="11.109375" style="8" bestFit="1" customWidth="1"/>
    <col min="3073" max="3073" width="10.33203125" style="8" bestFit="1" customWidth="1"/>
    <col min="3074" max="3074" width="7.109375" style="8" bestFit="1" customWidth="1"/>
    <col min="3075" max="3075" width="12.44140625" style="8" customWidth="1"/>
    <col min="3076" max="3076" width="6.6640625" style="8" bestFit="1" customWidth="1"/>
    <col min="3077" max="3077" width="5" style="8" bestFit="1" customWidth="1"/>
    <col min="3078" max="3078" width="5.33203125" style="8" bestFit="1" customWidth="1"/>
    <col min="3079" max="3079" width="3.109375" style="8" bestFit="1" customWidth="1"/>
    <col min="3080" max="3080" width="9" style="8" customWidth="1"/>
    <col min="3081" max="3081" width="7" style="8" bestFit="1" customWidth="1"/>
    <col min="3082" max="3082" width="6" style="8" bestFit="1" customWidth="1"/>
    <col min="3083" max="3083" width="16.109375" style="8" customWidth="1"/>
    <col min="3084" max="3084" width="5.44140625" style="8" bestFit="1" customWidth="1"/>
    <col min="3085" max="3085" width="17" style="8" customWidth="1"/>
    <col min="3086" max="3090" width="11.44140625" style="8"/>
    <col min="3091" max="3091" width="8.88671875" style="8" bestFit="1" customWidth="1"/>
    <col min="3092" max="3092" width="9.5546875" style="8" bestFit="1" customWidth="1"/>
    <col min="3093" max="3093" width="6.88671875" style="8" bestFit="1" customWidth="1"/>
    <col min="3094" max="3094" width="8.44140625" style="8" bestFit="1" customWidth="1"/>
    <col min="3095" max="3095" width="8" style="8" bestFit="1" customWidth="1"/>
    <col min="3096" max="3096" width="7.5546875" style="8" bestFit="1" customWidth="1"/>
    <col min="3097" max="3097" width="5.5546875" style="8" bestFit="1" customWidth="1"/>
    <col min="3098" max="3327" width="11.44140625" style="8"/>
    <col min="3328" max="3328" width="11.109375" style="8" bestFit="1" customWidth="1"/>
    <col min="3329" max="3329" width="10.33203125" style="8" bestFit="1" customWidth="1"/>
    <col min="3330" max="3330" width="7.109375" style="8" bestFit="1" customWidth="1"/>
    <col min="3331" max="3331" width="12.44140625" style="8" customWidth="1"/>
    <col min="3332" max="3332" width="6.6640625" style="8" bestFit="1" customWidth="1"/>
    <col min="3333" max="3333" width="5" style="8" bestFit="1" customWidth="1"/>
    <col min="3334" max="3334" width="5.33203125" style="8" bestFit="1" customWidth="1"/>
    <col min="3335" max="3335" width="3.109375" style="8" bestFit="1" customWidth="1"/>
    <col min="3336" max="3336" width="9" style="8" customWidth="1"/>
    <col min="3337" max="3337" width="7" style="8" bestFit="1" customWidth="1"/>
    <col min="3338" max="3338" width="6" style="8" bestFit="1" customWidth="1"/>
    <col min="3339" max="3339" width="16.109375" style="8" customWidth="1"/>
    <col min="3340" max="3340" width="5.44140625" style="8" bestFit="1" customWidth="1"/>
    <col min="3341" max="3341" width="17" style="8" customWidth="1"/>
    <col min="3342" max="3346" width="11.44140625" style="8"/>
    <col min="3347" max="3347" width="8.88671875" style="8" bestFit="1" customWidth="1"/>
    <col min="3348" max="3348" width="9.5546875" style="8" bestFit="1" customWidth="1"/>
    <col min="3349" max="3349" width="6.88671875" style="8" bestFit="1" customWidth="1"/>
    <col min="3350" max="3350" width="8.44140625" style="8" bestFit="1" customWidth="1"/>
    <col min="3351" max="3351" width="8" style="8" bestFit="1" customWidth="1"/>
    <col min="3352" max="3352" width="7.5546875" style="8" bestFit="1" customWidth="1"/>
    <col min="3353" max="3353" width="5.5546875" style="8" bestFit="1" customWidth="1"/>
    <col min="3354" max="3583" width="11.44140625" style="8"/>
    <col min="3584" max="3584" width="11.109375" style="8" bestFit="1" customWidth="1"/>
    <col min="3585" max="3585" width="10.33203125" style="8" bestFit="1" customWidth="1"/>
    <col min="3586" max="3586" width="7.109375" style="8" bestFit="1" customWidth="1"/>
    <col min="3587" max="3587" width="12.44140625" style="8" customWidth="1"/>
    <col min="3588" max="3588" width="6.6640625" style="8" bestFit="1" customWidth="1"/>
    <col min="3589" max="3589" width="5" style="8" bestFit="1" customWidth="1"/>
    <col min="3590" max="3590" width="5.33203125" style="8" bestFit="1" customWidth="1"/>
    <col min="3591" max="3591" width="3.109375" style="8" bestFit="1" customWidth="1"/>
    <col min="3592" max="3592" width="9" style="8" customWidth="1"/>
    <col min="3593" max="3593" width="7" style="8" bestFit="1" customWidth="1"/>
    <col min="3594" max="3594" width="6" style="8" bestFit="1" customWidth="1"/>
    <col min="3595" max="3595" width="16.109375" style="8" customWidth="1"/>
    <col min="3596" max="3596" width="5.44140625" style="8" bestFit="1" customWidth="1"/>
    <col min="3597" max="3597" width="17" style="8" customWidth="1"/>
    <col min="3598" max="3602" width="11.44140625" style="8"/>
    <col min="3603" max="3603" width="8.88671875" style="8" bestFit="1" customWidth="1"/>
    <col min="3604" max="3604" width="9.5546875" style="8" bestFit="1" customWidth="1"/>
    <col min="3605" max="3605" width="6.88671875" style="8" bestFit="1" customWidth="1"/>
    <col min="3606" max="3606" width="8.44140625" style="8" bestFit="1" customWidth="1"/>
    <col min="3607" max="3607" width="8" style="8" bestFit="1" customWidth="1"/>
    <col min="3608" max="3608" width="7.5546875" style="8" bestFit="1" customWidth="1"/>
    <col min="3609" max="3609" width="5.5546875" style="8" bestFit="1" customWidth="1"/>
    <col min="3610" max="3839" width="11.44140625" style="8"/>
    <col min="3840" max="3840" width="11.109375" style="8" bestFit="1" customWidth="1"/>
    <col min="3841" max="3841" width="10.33203125" style="8" bestFit="1" customWidth="1"/>
    <col min="3842" max="3842" width="7.109375" style="8" bestFit="1" customWidth="1"/>
    <col min="3843" max="3843" width="12.44140625" style="8" customWidth="1"/>
    <col min="3844" max="3844" width="6.6640625" style="8" bestFit="1" customWidth="1"/>
    <col min="3845" max="3845" width="5" style="8" bestFit="1" customWidth="1"/>
    <col min="3846" max="3846" width="5.33203125" style="8" bestFit="1" customWidth="1"/>
    <col min="3847" max="3847" width="3.109375" style="8" bestFit="1" customWidth="1"/>
    <col min="3848" max="3848" width="9" style="8" customWidth="1"/>
    <col min="3849" max="3849" width="7" style="8" bestFit="1" customWidth="1"/>
    <col min="3850" max="3850" width="6" style="8" bestFit="1" customWidth="1"/>
    <col min="3851" max="3851" width="16.109375" style="8" customWidth="1"/>
    <col min="3852" max="3852" width="5.44140625" style="8" bestFit="1" customWidth="1"/>
    <col min="3853" max="3853" width="17" style="8" customWidth="1"/>
    <col min="3854" max="3858" width="11.44140625" style="8"/>
    <col min="3859" max="3859" width="8.88671875" style="8" bestFit="1" customWidth="1"/>
    <col min="3860" max="3860" width="9.5546875" style="8" bestFit="1" customWidth="1"/>
    <col min="3861" max="3861" width="6.88671875" style="8" bestFit="1" customWidth="1"/>
    <col min="3862" max="3862" width="8.44140625" style="8" bestFit="1" customWidth="1"/>
    <col min="3863" max="3863" width="8" style="8" bestFit="1" customWidth="1"/>
    <col min="3864" max="3864" width="7.5546875" style="8" bestFit="1" customWidth="1"/>
    <col min="3865" max="3865" width="5.5546875" style="8" bestFit="1" customWidth="1"/>
    <col min="3866" max="4095" width="11.44140625" style="8"/>
    <col min="4096" max="4096" width="11.109375" style="8" bestFit="1" customWidth="1"/>
    <col min="4097" max="4097" width="10.33203125" style="8" bestFit="1" customWidth="1"/>
    <col min="4098" max="4098" width="7.109375" style="8" bestFit="1" customWidth="1"/>
    <col min="4099" max="4099" width="12.44140625" style="8" customWidth="1"/>
    <col min="4100" max="4100" width="6.6640625" style="8" bestFit="1" customWidth="1"/>
    <col min="4101" max="4101" width="5" style="8" bestFit="1" customWidth="1"/>
    <col min="4102" max="4102" width="5.33203125" style="8" bestFit="1" customWidth="1"/>
    <col min="4103" max="4103" width="3.109375" style="8" bestFit="1" customWidth="1"/>
    <col min="4104" max="4104" width="9" style="8" customWidth="1"/>
    <col min="4105" max="4105" width="7" style="8" bestFit="1" customWidth="1"/>
    <col min="4106" max="4106" width="6" style="8" bestFit="1" customWidth="1"/>
    <col min="4107" max="4107" width="16.109375" style="8" customWidth="1"/>
    <col min="4108" max="4108" width="5.44140625" style="8" bestFit="1" customWidth="1"/>
    <col min="4109" max="4109" width="17" style="8" customWidth="1"/>
    <col min="4110" max="4114" width="11.44140625" style="8"/>
    <col min="4115" max="4115" width="8.88671875" style="8" bestFit="1" customWidth="1"/>
    <col min="4116" max="4116" width="9.5546875" style="8" bestFit="1" customWidth="1"/>
    <col min="4117" max="4117" width="6.88671875" style="8" bestFit="1" customWidth="1"/>
    <col min="4118" max="4118" width="8.44140625" style="8" bestFit="1" customWidth="1"/>
    <col min="4119" max="4119" width="8" style="8" bestFit="1" customWidth="1"/>
    <col min="4120" max="4120" width="7.5546875" style="8" bestFit="1" customWidth="1"/>
    <col min="4121" max="4121" width="5.5546875" style="8" bestFit="1" customWidth="1"/>
    <col min="4122" max="4351" width="11.44140625" style="8"/>
    <col min="4352" max="4352" width="11.109375" style="8" bestFit="1" customWidth="1"/>
    <col min="4353" max="4353" width="10.33203125" style="8" bestFit="1" customWidth="1"/>
    <col min="4354" max="4354" width="7.109375" style="8" bestFit="1" customWidth="1"/>
    <col min="4355" max="4355" width="12.44140625" style="8" customWidth="1"/>
    <col min="4356" max="4356" width="6.6640625" style="8" bestFit="1" customWidth="1"/>
    <col min="4357" max="4357" width="5" style="8" bestFit="1" customWidth="1"/>
    <col min="4358" max="4358" width="5.33203125" style="8" bestFit="1" customWidth="1"/>
    <col min="4359" max="4359" width="3.109375" style="8" bestFit="1" customWidth="1"/>
    <col min="4360" max="4360" width="9" style="8" customWidth="1"/>
    <col min="4361" max="4361" width="7" style="8" bestFit="1" customWidth="1"/>
    <col min="4362" max="4362" width="6" style="8" bestFit="1" customWidth="1"/>
    <col min="4363" max="4363" width="16.109375" style="8" customWidth="1"/>
    <col min="4364" max="4364" width="5.44140625" style="8" bestFit="1" customWidth="1"/>
    <col min="4365" max="4365" width="17" style="8" customWidth="1"/>
    <col min="4366" max="4370" width="11.44140625" style="8"/>
    <col min="4371" max="4371" width="8.88671875" style="8" bestFit="1" customWidth="1"/>
    <col min="4372" max="4372" width="9.5546875" style="8" bestFit="1" customWidth="1"/>
    <col min="4373" max="4373" width="6.88671875" style="8" bestFit="1" customWidth="1"/>
    <col min="4374" max="4374" width="8.44140625" style="8" bestFit="1" customWidth="1"/>
    <col min="4375" max="4375" width="8" style="8" bestFit="1" customWidth="1"/>
    <col min="4376" max="4376" width="7.5546875" style="8" bestFit="1" customWidth="1"/>
    <col min="4377" max="4377" width="5.5546875" style="8" bestFit="1" customWidth="1"/>
    <col min="4378" max="4607" width="11.44140625" style="8"/>
    <col min="4608" max="4608" width="11.109375" style="8" bestFit="1" customWidth="1"/>
    <col min="4609" max="4609" width="10.33203125" style="8" bestFit="1" customWidth="1"/>
    <col min="4610" max="4610" width="7.109375" style="8" bestFit="1" customWidth="1"/>
    <col min="4611" max="4611" width="12.44140625" style="8" customWidth="1"/>
    <col min="4612" max="4612" width="6.6640625" style="8" bestFit="1" customWidth="1"/>
    <col min="4613" max="4613" width="5" style="8" bestFit="1" customWidth="1"/>
    <col min="4614" max="4614" width="5.33203125" style="8" bestFit="1" customWidth="1"/>
    <col min="4615" max="4615" width="3.109375" style="8" bestFit="1" customWidth="1"/>
    <col min="4616" max="4616" width="9" style="8" customWidth="1"/>
    <col min="4617" max="4617" width="7" style="8" bestFit="1" customWidth="1"/>
    <col min="4618" max="4618" width="6" style="8" bestFit="1" customWidth="1"/>
    <col min="4619" max="4619" width="16.109375" style="8" customWidth="1"/>
    <col min="4620" max="4620" width="5.44140625" style="8" bestFit="1" customWidth="1"/>
    <col min="4621" max="4621" width="17" style="8" customWidth="1"/>
    <col min="4622" max="4626" width="11.44140625" style="8"/>
    <col min="4627" max="4627" width="8.88671875" style="8" bestFit="1" customWidth="1"/>
    <col min="4628" max="4628" width="9.5546875" style="8" bestFit="1" customWidth="1"/>
    <col min="4629" max="4629" width="6.88671875" style="8" bestFit="1" customWidth="1"/>
    <col min="4630" max="4630" width="8.44140625" style="8" bestFit="1" customWidth="1"/>
    <col min="4631" max="4631" width="8" style="8" bestFit="1" customWidth="1"/>
    <col min="4632" max="4632" width="7.5546875" style="8" bestFit="1" customWidth="1"/>
    <col min="4633" max="4633" width="5.5546875" style="8" bestFit="1" customWidth="1"/>
    <col min="4634" max="4863" width="11.44140625" style="8"/>
    <col min="4864" max="4864" width="11.109375" style="8" bestFit="1" customWidth="1"/>
    <col min="4865" max="4865" width="10.33203125" style="8" bestFit="1" customWidth="1"/>
    <col min="4866" max="4866" width="7.109375" style="8" bestFit="1" customWidth="1"/>
    <col min="4867" max="4867" width="12.44140625" style="8" customWidth="1"/>
    <col min="4868" max="4868" width="6.6640625" style="8" bestFit="1" customWidth="1"/>
    <col min="4869" max="4869" width="5" style="8" bestFit="1" customWidth="1"/>
    <col min="4870" max="4870" width="5.33203125" style="8" bestFit="1" customWidth="1"/>
    <col min="4871" max="4871" width="3.109375" style="8" bestFit="1" customWidth="1"/>
    <col min="4872" max="4872" width="9" style="8" customWidth="1"/>
    <col min="4873" max="4873" width="7" style="8" bestFit="1" customWidth="1"/>
    <col min="4874" max="4874" width="6" style="8" bestFit="1" customWidth="1"/>
    <col min="4875" max="4875" width="16.109375" style="8" customWidth="1"/>
    <col min="4876" max="4876" width="5.44140625" style="8" bestFit="1" customWidth="1"/>
    <col min="4877" max="4877" width="17" style="8" customWidth="1"/>
    <col min="4878" max="4882" width="11.44140625" style="8"/>
    <col min="4883" max="4883" width="8.88671875" style="8" bestFit="1" customWidth="1"/>
    <col min="4884" max="4884" width="9.5546875" style="8" bestFit="1" customWidth="1"/>
    <col min="4885" max="4885" width="6.88671875" style="8" bestFit="1" customWidth="1"/>
    <col min="4886" max="4886" width="8.44140625" style="8" bestFit="1" customWidth="1"/>
    <col min="4887" max="4887" width="8" style="8" bestFit="1" customWidth="1"/>
    <col min="4888" max="4888" width="7.5546875" style="8" bestFit="1" customWidth="1"/>
    <col min="4889" max="4889" width="5.5546875" style="8" bestFit="1" customWidth="1"/>
    <col min="4890" max="5119" width="11.44140625" style="8"/>
    <col min="5120" max="5120" width="11.109375" style="8" bestFit="1" customWidth="1"/>
    <col min="5121" max="5121" width="10.33203125" style="8" bestFit="1" customWidth="1"/>
    <col min="5122" max="5122" width="7.109375" style="8" bestFit="1" customWidth="1"/>
    <col min="5123" max="5123" width="12.44140625" style="8" customWidth="1"/>
    <col min="5124" max="5124" width="6.6640625" style="8" bestFit="1" customWidth="1"/>
    <col min="5125" max="5125" width="5" style="8" bestFit="1" customWidth="1"/>
    <col min="5126" max="5126" width="5.33203125" style="8" bestFit="1" customWidth="1"/>
    <col min="5127" max="5127" width="3.109375" style="8" bestFit="1" customWidth="1"/>
    <col min="5128" max="5128" width="9" style="8" customWidth="1"/>
    <col min="5129" max="5129" width="7" style="8" bestFit="1" customWidth="1"/>
    <col min="5130" max="5130" width="6" style="8" bestFit="1" customWidth="1"/>
    <col min="5131" max="5131" width="16.109375" style="8" customWidth="1"/>
    <col min="5132" max="5132" width="5.44140625" style="8" bestFit="1" customWidth="1"/>
    <col min="5133" max="5133" width="17" style="8" customWidth="1"/>
    <col min="5134" max="5138" width="11.44140625" style="8"/>
    <col min="5139" max="5139" width="8.88671875" style="8" bestFit="1" customWidth="1"/>
    <col min="5140" max="5140" width="9.5546875" style="8" bestFit="1" customWidth="1"/>
    <col min="5141" max="5141" width="6.88671875" style="8" bestFit="1" customWidth="1"/>
    <col min="5142" max="5142" width="8.44140625" style="8" bestFit="1" customWidth="1"/>
    <col min="5143" max="5143" width="8" style="8" bestFit="1" customWidth="1"/>
    <col min="5144" max="5144" width="7.5546875" style="8" bestFit="1" customWidth="1"/>
    <col min="5145" max="5145" width="5.5546875" style="8" bestFit="1" customWidth="1"/>
    <col min="5146" max="5375" width="11.44140625" style="8"/>
    <col min="5376" max="5376" width="11.109375" style="8" bestFit="1" customWidth="1"/>
    <col min="5377" max="5377" width="10.33203125" style="8" bestFit="1" customWidth="1"/>
    <col min="5378" max="5378" width="7.109375" style="8" bestFit="1" customWidth="1"/>
    <col min="5379" max="5379" width="12.44140625" style="8" customWidth="1"/>
    <col min="5380" max="5380" width="6.6640625" style="8" bestFit="1" customWidth="1"/>
    <col min="5381" max="5381" width="5" style="8" bestFit="1" customWidth="1"/>
    <col min="5382" max="5382" width="5.33203125" style="8" bestFit="1" customWidth="1"/>
    <col min="5383" max="5383" width="3.109375" style="8" bestFit="1" customWidth="1"/>
    <col min="5384" max="5384" width="9" style="8" customWidth="1"/>
    <col min="5385" max="5385" width="7" style="8" bestFit="1" customWidth="1"/>
    <col min="5386" max="5386" width="6" style="8" bestFit="1" customWidth="1"/>
    <col min="5387" max="5387" width="16.109375" style="8" customWidth="1"/>
    <col min="5388" max="5388" width="5.44140625" style="8" bestFit="1" customWidth="1"/>
    <col min="5389" max="5389" width="17" style="8" customWidth="1"/>
    <col min="5390" max="5394" width="11.44140625" style="8"/>
    <col min="5395" max="5395" width="8.88671875" style="8" bestFit="1" customWidth="1"/>
    <col min="5396" max="5396" width="9.5546875" style="8" bestFit="1" customWidth="1"/>
    <col min="5397" max="5397" width="6.88671875" style="8" bestFit="1" customWidth="1"/>
    <col min="5398" max="5398" width="8.44140625" style="8" bestFit="1" customWidth="1"/>
    <col min="5399" max="5399" width="8" style="8" bestFit="1" customWidth="1"/>
    <col min="5400" max="5400" width="7.5546875" style="8" bestFit="1" customWidth="1"/>
    <col min="5401" max="5401" width="5.5546875" style="8" bestFit="1" customWidth="1"/>
    <col min="5402" max="5631" width="11.44140625" style="8"/>
    <col min="5632" max="5632" width="11.109375" style="8" bestFit="1" customWidth="1"/>
    <col min="5633" max="5633" width="10.33203125" style="8" bestFit="1" customWidth="1"/>
    <col min="5634" max="5634" width="7.109375" style="8" bestFit="1" customWidth="1"/>
    <col min="5635" max="5635" width="12.44140625" style="8" customWidth="1"/>
    <col min="5636" max="5636" width="6.6640625" style="8" bestFit="1" customWidth="1"/>
    <col min="5637" max="5637" width="5" style="8" bestFit="1" customWidth="1"/>
    <col min="5638" max="5638" width="5.33203125" style="8" bestFit="1" customWidth="1"/>
    <col min="5639" max="5639" width="3.109375" style="8" bestFit="1" customWidth="1"/>
    <col min="5640" max="5640" width="9" style="8" customWidth="1"/>
    <col min="5641" max="5641" width="7" style="8" bestFit="1" customWidth="1"/>
    <col min="5642" max="5642" width="6" style="8" bestFit="1" customWidth="1"/>
    <col min="5643" max="5643" width="16.109375" style="8" customWidth="1"/>
    <col min="5644" max="5644" width="5.44140625" style="8" bestFit="1" customWidth="1"/>
    <col min="5645" max="5645" width="17" style="8" customWidth="1"/>
    <col min="5646" max="5650" width="11.44140625" style="8"/>
    <col min="5651" max="5651" width="8.88671875" style="8" bestFit="1" customWidth="1"/>
    <col min="5652" max="5652" width="9.5546875" style="8" bestFit="1" customWidth="1"/>
    <col min="5653" max="5653" width="6.88671875" style="8" bestFit="1" customWidth="1"/>
    <col min="5654" max="5654" width="8.44140625" style="8" bestFit="1" customWidth="1"/>
    <col min="5655" max="5655" width="8" style="8" bestFit="1" customWidth="1"/>
    <col min="5656" max="5656" width="7.5546875" style="8" bestFit="1" customWidth="1"/>
    <col min="5657" max="5657" width="5.5546875" style="8" bestFit="1" customWidth="1"/>
    <col min="5658" max="5887" width="11.44140625" style="8"/>
    <col min="5888" max="5888" width="11.109375" style="8" bestFit="1" customWidth="1"/>
    <col min="5889" max="5889" width="10.33203125" style="8" bestFit="1" customWidth="1"/>
    <col min="5890" max="5890" width="7.109375" style="8" bestFit="1" customWidth="1"/>
    <col min="5891" max="5891" width="12.44140625" style="8" customWidth="1"/>
    <col min="5892" max="5892" width="6.6640625" style="8" bestFit="1" customWidth="1"/>
    <col min="5893" max="5893" width="5" style="8" bestFit="1" customWidth="1"/>
    <col min="5894" max="5894" width="5.33203125" style="8" bestFit="1" customWidth="1"/>
    <col min="5895" max="5895" width="3.109375" style="8" bestFit="1" customWidth="1"/>
    <col min="5896" max="5896" width="9" style="8" customWidth="1"/>
    <col min="5897" max="5897" width="7" style="8" bestFit="1" customWidth="1"/>
    <col min="5898" max="5898" width="6" style="8" bestFit="1" customWidth="1"/>
    <col min="5899" max="5899" width="16.109375" style="8" customWidth="1"/>
    <col min="5900" max="5900" width="5.44140625" style="8" bestFit="1" customWidth="1"/>
    <col min="5901" max="5901" width="17" style="8" customWidth="1"/>
    <col min="5902" max="5906" width="11.44140625" style="8"/>
    <col min="5907" max="5907" width="8.88671875" style="8" bestFit="1" customWidth="1"/>
    <col min="5908" max="5908" width="9.5546875" style="8" bestFit="1" customWidth="1"/>
    <col min="5909" max="5909" width="6.88671875" style="8" bestFit="1" customWidth="1"/>
    <col min="5910" max="5910" width="8.44140625" style="8" bestFit="1" customWidth="1"/>
    <col min="5911" max="5911" width="8" style="8" bestFit="1" customWidth="1"/>
    <col min="5912" max="5912" width="7.5546875" style="8" bestFit="1" customWidth="1"/>
    <col min="5913" max="5913" width="5.5546875" style="8" bestFit="1" customWidth="1"/>
    <col min="5914" max="6143" width="11.44140625" style="8"/>
    <col min="6144" max="6144" width="11.109375" style="8" bestFit="1" customWidth="1"/>
    <col min="6145" max="6145" width="10.33203125" style="8" bestFit="1" customWidth="1"/>
    <col min="6146" max="6146" width="7.109375" style="8" bestFit="1" customWidth="1"/>
    <col min="6147" max="6147" width="12.44140625" style="8" customWidth="1"/>
    <col min="6148" max="6148" width="6.6640625" style="8" bestFit="1" customWidth="1"/>
    <col min="6149" max="6149" width="5" style="8" bestFit="1" customWidth="1"/>
    <col min="6150" max="6150" width="5.33203125" style="8" bestFit="1" customWidth="1"/>
    <col min="6151" max="6151" width="3.109375" style="8" bestFit="1" customWidth="1"/>
    <col min="6152" max="6152" width="9" style="8" customWidth="1"/>
    <col min="6153" max="6153" width="7" style="8" bestFit="1" customWidth="1"/>
    <col min="6154" max="6154" width="6" style="8" bestFit="1" customWidth="1"/>
    <col min="6155" max="6155" width="16.109375" style="8" customWidth="1"/>
    <col min="6156" max="6156" width="5.44140625" style="8" bestFit="1" customWidth="1"/>
    <col min="6157" max="6157" width="17" style="8" customWidth="1"/>
    <col min="6158" max="6162" width="11.44140625" style="8"/>
    <col min="6163" max="6163" width="8.88671875" style="8" bestFit="1" customWidth="1"/>
    <col min="6164" max="6164" width="9.5546875" style="8" bestFit="1" customWidth="1"/>
    <col min="6165" max="6165" width="6.88671875" style="8" bestFit="1" customWidth="1"/>
    <col min="6166" max="6166" width="8.44140625" style="8" bestFit="1" customWidth="1"/>
    <col min="6167" max="6167" width="8" style="8" bestFit="1" customWidth="1"/>
    <col min="6168" max="6168" width="7.5546875" style="8" bestFit="1" customWidth="1"/>
    <col min="6169" max="6169" width="5.5546875" style="8" bestFit="1" customWidth="1"/>
    <col min="6170" max="6399" width="11.44140625" style="8"/>
    <col min="6400" max="6400" width="11.109375" style="8" bestFit="1" customWidth="1"/>
    <col min="6401" max="6401" width="10.33203125" style="8" bestFit="1" customWidth="1"/>
    <col min="6402" max="6402" width="7.109375" style="8" bestFit="1" customWidth="1"/>
    <col min="6403" max="6403" width="12.44140625" style="8" customWidth="1"/>
    <col min="6404" max="6404" width="6.6640625" style="8" bestFit="1" customWidth="1"/>
    <col min="6405" max="6405" width="5" style="8" bestFit="1" customWidth="1"/>
    <col min="6406" max="6406" width="5.33203125" style="8" bestFit="1" customWidth="1"/>
    <col min="6407" max="6407" width="3.109375" style="8" bestFit="1" customWidth="1"/>
    <col min="6408" max="6408" width="9" style="8" customWidth="1"/>
    <col min="6409" max="6409" width="7" style="8" bestFit="1" customWidth="1"/>
    <col min="6410" max="6410" width="6" style="8" bestFit="1" customWidth="1"/>
    <col min="6411" max="6411" width="16.109375" style="8" customWidth="1"/>
    <col min="6412" max="6412" width="5.44140625" style="8" bestFit="1" customWidth="1"/>
    <col min="6413" max="6413" width="17" style="8" customWidth="1"/>
    <col min="6414" max="6418" width="11.44140625" style="8"/>
    <col min="6419" max="6419" width="8.88671875" style="8" bestFit="1" customWidth="1"/>
    <col min="6420" max="6420" width="9.5546875" style="8" bestFit="1" customWidth="1"/>
    <col min="6421" max="6421" width="6.88671875" style="8" bestFit="1" customWidth="1"/>
    <col min="6422" max="6422" width="8.44140625" style="8" bestFit="1" customWidth="1"/>
    <col min="6423" max="6423" width="8" style="8" bestFit="1" customWidth="1"/>
    <col min="6424" max="6424" width="7.5546875" style="8" bestFit="1" customWidth="1"/>
    <col min="6425" max="6425" width="5.5546875" style="8" bestFit="1" customWidth="1"/>
    <col min="6426" max="6655" width="11.44140625" style="8"/>
    <col min="6656" max="6656" width="11.109375" style="8" bestFit="1" customWidth="1"/>
    <col min="6657" max="6657" width="10.33203125" style="8" bestFit="1" customWidth="1"/>
    <col min="6658" max="6658" width="7.109375" style="8" bestFit="1" customWidth="1"/>
    <col min="6659" max="6659" width="12.44140625" style="8" customWidth="1"/>
    <col min="6660" max="6660" width="6.6640625" style="8" bestFit="1" customWidth="1"/>
    <col min="6661" max="6661" width="5" style="8" bestFit="1" customWidth="1"/>
    <col min="6662" max="6662" width="5.33203125" style="8" bestFit="1" customWidth="1"/>
    <col min="6663" max="6663" width="3.109375" style="8" bestFit="1" customWidth="1"/>
    <col min="6664" max="6664" width="9" style="8" customWidth="1"/>
    <col min="6665" max="6665" width="7" style="8" bestFit="1" customWidth="1"/>
    <col min="6666" max="6666" width="6" style="8" bestFit="1" customWidth="1"/>
    <col min="6667" max="6667" width="16.109375" style="8" customWidth="1"/>
    <col min="6668" max="6668" width="5.44140625" style="8" bestFit="1" customWidth="1"/>
    <col min="6669" max="6669" width="17" style="8" customWidth="1"/>
    <col min="6670" max="6674" width="11.44140625" style="8"/>
    <col min="6675" max="6675" width="8.88671875" style="8" bestFit="1" customWidth="1"/>
    <col min="6676" max="6676" width="9.5546875" style="8" bestFit="1" customWidth="1"/>
    <col min="6677" max="6677" width="6.88671875" style="8" bestFit="1" customWidth="1"/>
    <col min="6678" max="6678" width="8.44140625" style="8" bestFit="1" customWidth="1"/>
    <col min="6679" max="6679" width="8" style="8" bestFit="1" customWidth="1"/>
    <col min="6680" max="6680" width="7.5546875" style="8" bestFit="1" customWidth="1"/>
    <col min="6681" max="6681" width="5.5546875" style="8" bestFit="1" customWidth="1"/>
    <col min="6682" max="6911" width="11.44140625" style="8"/>
    <col min="6912" max="6912" width="11.109375" style="8" bestFit="1" customWidth="1"/>
    <col min="6913" max="6913" width="10.33203125" style="8" bestFit="1" customWidth="1"/>
    <col min="6914" max="6914" width="7.109375" style="8" bestFit="1" customWidth="1"/>
    <col min="6915" max="6915" width="12.44140625" style="8" customWidth="1"/>
    <col min="6916" max="6916" width="6.6640625" style="8" bestFit="1" customWidth="1"/>
    <col min="6917" max="6917" width="5" style="8" bestFit="1" customWidth="1"/>
    <col min="6918" max="6918" width="5.33203125" style="8" bestFit="1" customWidth="1"/>
    <col min="6919" max="6919" width="3.109375" style="8" bestFit="1" customWidth="1"/>
    <col min="6920" max="6920" width="9" style="8" customWidth="1"/>
    <col min="6921" max="6921" width="7" style="8" bestFit="1" customWidth="1"/>
    <col min="6922" max="6922" width="6" style="8" bestFit="1" customWidth="1"/>
    <col min="6923" max="6923" width="16.109375" style="8" customWidth="1"/>
    <col min="6924" max="6924" width="5.44140625" style="8" bestFit="1" customWidth="1"/>
    <col min="6925" max="6925" width="17" style="8" customWidth="1"/>
    <col min="6926" max="6930" width="11.44140625" style="8"/>
    <col min="6931" max="6931" width="8.88671875" style="8" bestFit="1" customWidth="1"/>
    <col min="6932" max="6932" width="9.5546875" style="8" bestFit="1" customWidth="1"/>
    <col min="6933" max="6933" width="6.88671875" style="8" bestFit="1" customWidth="1"/>
    <col min="6934" max="6934" width="8.44140625" style="8" bestFit="1" customWidth="1"/>
    <col min="6935" max="6935" width="8" style="8" bestFit="1" customWidth="1"/>
    <col min="6936" max="6936" width="7.5546875" style="8" bestFit="1" customWidth="1"/>
    <col min="6937" max="6937" width="5.5546875" style="8" bestFit="1" customWidth="1"/>
    <col min="6938" max="7167" width="11.44140625" style="8"/>
    <col min="7168" max="7168" width="11.109375" style="8" bestFit="1" customWidth="1"/>
    <col min="7169" max="7169" width="10.33203125" style="8" bestFit="1" customWidth="1"/>
    <col min="7170" max="7170" width="7.109375" style="8" bestFit="1" customWidth="1"/>
    <col min="7171" max="7171" width="12.44140625" style="8" customWidth="1"/>
    <col min="7172" max="7172" width="6.6640625" style="8" bestFit="1" customWidth="1"/>
    <col min="7173" max="7173" width="5" style="8" bestFit="1" customWidth="1"/>
    <col min="7174" max="7174" width="5.33203125" style="8" bestFit="1" customWidth="1"/>
    <col min="7175" max="7175" width="3.109375" style="8" bestFit="1" customWidth="1"/>
    <col min="7176" max="7176" width="9" style="8" customWidth="1"/>
    <col min="7177" max="7177" width="7" style="8" bestFit="1" customWidth="1"/>
    <col min="7178" max="7178" width="6" style="8" bestFit="1" customWidth="1"/>
    <col min="7179" max="7179" width="16.109375" style="8" customWidth="1"/>
    <col min="7180" max="7180" width="5.44140625" style="8" bestFit="1" customWidth="1"/>
    <col min="7181" max="7181" width="17" style="8" customWidth="1"/>
    <col min="7182" max="7186" width="11.44140625" style="8"/>
    <col min="7187" max="7187" width="8.88671875" style="8" bestFit="1" customWidth="1"/>
    <col min="7188" max="7188" width="9.5546875" style="8" bestFit="1" customWidth="1"/>
    <col min="7189" max="7189" width="6.88671875" style="8" bestFit="1" customWidth="1"/>
    <col min="7190" max="7190" width="8.44140625" style="8" bestFit="1" customWidth="1"/>
    <col min="7191" max="7191" width="8" style="8" bestFit="1" customWidth="1"/>
    <col min="7192" max="7192" width="7.5546875" style="8" bestFit="1" customWidth="1"/>
    <col min="7193" max="7193" width="5.5546875" style="8" bestFit="1" customWidth="1"/>
    <col min="7194" max="7423" width="11.44140625" style="8"/>
    <col min="7424" max="7424" width="11.109375" style="8" bestFit="1" customWidth="1"/>
    <col min="7425" max="7425" width="10.33203125" style="8" bestFit="1" customWidth="1"/>
    <col min="7426" max="7426" width="7.109375" style="8" bestFit="1" customWidth="1"/>
    <col min="7427" max="7427" width="12.44140625" style="8" customWidth="1"/>
    <col min="7428" max="7428" width="6.6640625" style="8" bestFit="1" customWidth="1"/>
    <col min="7429" max="7429" width="5" style="8" bestFit="1" customWidth="1"/>
    <col min="7430" max="7430" width="5.33203125" style="8" bestFit="1" customWidth="1"/>
    <col min="7431" max="7431" width="3.109375" style="8" bestFit="1" customWidth="1"/>
    <col min="7432" max="7432" width="9" style="8" customWidth="1"/>
    <col min="7433" max="7433" width="7" style="8" bestFit="1" customWidth="1"/>
    <col min="7434" max="7434" width="6" style="8" bestFit="1" customWidth="1"/>
    <col min="7435" max="7435" width="16.109375" style="8" customWidth="1"/>
    <col min="7436" max="7436" width="5.44140625" style="8" bestFit="1" customWidth="1"/>
    <col min="7437" max="7437" width="17" style="8" customWidth="1"/>
    <col min="7438" max="7442" width="11.44140625" style="8"/>
    <col min="7443" max="7443" width="8.88671875" style="8" bestFit="1" customWidth="1"/>
    <col min="7444" max="7444" width="9.5546875" style="8" bestFit="1" customWidth="1"/>
    <col min="7445" max="7445" width="6.88671875" style="8" bestFit="1" customWidth="1"/>
    <col min="7446" max="7446" width="8.44140625" style="8" bestFit="1" customWidth="1"/>
    <col min="7447" max="7447" width="8" style="8" bestFit="1" customWidth="1"/>
    <col min="7448" max="7448" width="7.5546875" style="8" bestFit="1" customWidth="1"/>
    <col min="7449" max="7449" width="5.5546875" style="8" bestFit="1" customWidth="1"/>
    <col min="7450" max="7679" width="11.44140625" style="8"/>
    <col min="7680" max="7680" width="11.109375" style="8" bestFit="1" customWidth="1"/>
    <col min="7681" max="7681" width="10.33203125" style="8" bestFit="1" customWidth="1"/>
    <col min="7682" max="7682" width="7.109375" style="8" bestFit="1" customWidth="1"/>
    <col min="7683" max="7683" width="12.44140625" style="8" customWidth="1"/>
    <col min="7684" max="7684" width="6.6640625" style="8" bestFit="1" customWidth="1"/>
    <col min="7685" max="7685" width="5" style="8" bestFit="1" customWidth="1"/>
    <col min="7686" max="7686" width="5.33203125" style="8" bestFit="1" customWidth="1"/>
    <col min="7687" max="7687" width="3.109375" style="8" bestFit="1" customWidth="1"/>
    <col min="7688" max="7688" width="9" style="8" customWidth="1"/>
    <col min="7689" max="7689" width="7" style="8" bestFit="1" customWidth="1"/>
    <col min="7690" max="7690" width="6" style="8" bestFit="1" customWidth="1"/>
    <col min="7691" max="7691" width="16.109375" style="8" customWidth="1"/>
    <col min="7692" max="7692" width="5.44140625" style="8" bestFit="1" customWidth="1"/>
    <col min="7693" max="7693" width="17" style="8" customWidth="1"/>
    <col min="7694" max="7698" width="11.44140625" style="8"/>
    <col min="7699" max="7699" width="8.88671875" style="8" bestFit="1" customWidth="1"/>
    <col min="7700" max="7700" width="9.5546875" style="8" bestFit="1" customWidth="1"/>
    <col min="7701" max="7701" width="6.88671875" style="8" bestFit="1" customWidth="1"/>
    <col min="7702" max="7702" width="8.44140625" style="8" bestFit="1" customWidth="1"/>
    <col min="7703" max="7703" width="8" style="8" bestFit="1" customWidth="1"/>
    <col min="7704" max="7704" width="7.5546875" style="8" bestFit="1" customWidth="1"/>
    <col min="7705" max="7705" width="5.5546875" style="8" bestFit="1" customWidth="1"/>
    <col min="7706" max="7935" width="11.44140625" style="8"/>
    <col min="7936" max="7936" width="11.109375" style="8" bestFit="1" customWidth="1"/>
    <col min="7937" max="7937" width="10.33203125" style="8" bestFit="1" customWidth="1"/>
    <col min="7938" max="7938" width="7.109375" style="8" bestFit="1" customWidth="1"/>
    <col min="7939" max="7939" width="12.44140625" style="8" customWidth="1"/>
    <col min="7940" max="7940" width="6.6640625" style="8" bestFit="1" customWidth="1"/>
    <col min="7941" max="7941" width="5" style="8" bestFit="1" customWidth="1"/>
    <col min="7942" max="7942" width="5.33203125" style="8" bestFit="1" customWidth="1"/>
    <col min="7943" max="7943" width="3.109375" style="8" bestFit="1" customWidth="1"/>
    <col min="7944" max="7944" width="9" style="8" customWidth="1"/>
    <col min="7945" max="7945" width="7" style="8" bestFit="1" customWidth="1"/>
    <col min="7946" max="7946" width="6" style="8" bestFit="1" customWidth="1"/>
    <col min="7947" max="7947" width="16.109375" style="8" customWidth="1"/>
    <col min="7948" max="7948" width="5.44140625" style="8" bestFit="1" customWidth="1"/>
    <col min="7949" max="7949" width="17" style="8" customWidth="1"/>
    <col min="7950" max="7954" width="11.44140625" style="8"/>
    <col min="7955" max="7955" width="8.88671875" style="8" bestFit="1" customWidth="1"/>
    <col min="7956" max="7956" width="9.5546875" style="8" bestFit="1" customWidth="1"/>
    <col min="7957" max="7957" width="6.88671875" style="8" bestFit="1" customWidth="1"/>
    <col min="7958" max="7958" width="8.44140625" style="8" bestFit="1" customWidth="1"/>
    <col min="7959" max="7959" width="8" style="8" bestFit="1" customWidth="1"/>
    <col min="7960" max="7960" width="7.5546875" style="8" bestFit="1" customWidth="1"/>
    <col min="7961" max="7961" width="5.5546875" style="8" bestFit="1" customWidth="1"/>
    <col min="7962" max="8191" width="11.44140625" style="8"/>
    <col min="8192" max="8192" width="11.109375" style="8" bestFit="1" customWidth="1"/>
    <col min="8193" max="8193" width="10.33203125" style="8" bestFit="1" customWidth="1"/>
    <col min="8194" max="8194" width="7.109375" style="8" bestFit="1" customWidth="1"/>
    <col min="8195" max="8195" width="12.44140625" style="8" customWidth="1"/>
    <col min="8196" max="8196" width="6.6640625" style="8" bestFit="1" customWidth="1"/>
    <col min="8197" max="8197" width="5" style="8" bestFit="1" customWidth="1"/>
    <col min="8198" max="8198" width="5.33203125" style="8" bestFit="1" customWidth="1"/>
    <col min="8199" max="8199" width="3.109375" style="8" bestFit="1" customWidth="1"/>
    <col min="8200" max="8200" width="9" style="8" customWidth="1"/>
    <col min="8201" max="8201" width="7" style="8" bestFit="1" customWidth="1"/>
    <col min="8202" max="8202" width="6" style="8" bestFit="1" customWidth="1"/>
    <col min="8203" max="8203" width="16.109375" style="8" customWidth="1"/>
    <col min="8204" max="8204" width="5.44140625" style="8" bestFit="1" customWidth="1"/>
    <col min="8205" max="8205" width="17" style="8" customWidth="1"/>
    <col min="8206" max="8210" width="11.44140625" style="8"/>
    <col min="8211" max="8211" width="8.88671875" style="8" bestFit="1" customWidth="1"/>
    <col min="8212" max="8212" width="9.5546875" style="8" bestFit="1" customWidth="1"/>
    <col min="8213" max="8213" width="6.88671875" style="8" bestFit="1" customWidth="1"/>
    <col min="8214" max="8214" width="8.44140625" style="8" bestFit="1" customWidth="1"/>
    <col min="8215" max="8215" width="8" style="8" bestFit="1" customWidth="1"/>
    <col min="8216" max="8216" width="7.5546875" style="8" bestFit="1" customWidth="1"/>
    <col min="8217" max="8217" width="5.5546875" style="8" bestFit="1" customWidth="1"/>
    <col min="8218" max="8447" width="11.44140625" style="8"/>
    <col min="8448" max="8448" width="11.109375" style="8" bestFit="1" customWidth="1"/>
    <col min="8449" max="8449" width="10.33203125" style="8" bestFit="1" customWidth="1"/>
    <col min="8450" max="8450" width="7.109375" style="8" bestFit="1" customWidth="1"/>
    <col min="8451" max="8451" width="12.44140625" style="8" customWidth="1"/>
    <col min="8452" max="8452" width="6.6640625" style="8" bestFit="1" customWidth="1"/>
    <col min="8453" max="8453" width="5" style="8" bestFit="1" customWidth="1"/>
    <col min="8454" max="8454" width="5.33203125" style="8" bestFit="1" customWidth="1"/>
    <col min="8455" max="8455" width="3.109375" style="8" bestFit="1" customWidth="1"/>
    <col min="8456" max="8456" width="9" style="8" customWidth="1"/>
    <col min="8457" max="8457" width="7" style="8" bestFit="1" customWidth="1"/>
    <col min="8458" max="8458" width="6" style="8" bestFit="1" customWidth="1"/>
    <col min="8459" max="8459" width="16.109375" style="8" customWidth="1"/>
    <col min="8460" max="8460" width="5.44140625" style="8" bestFit="1" customWidth="1"/>
    <col min="8461" max="8461" width="17" style="8" customWidth="1"/>
    <col min="8462" max="8466" width="11.44140625" style="8"/>
    <col min="8467" max="8467" width="8.88671875" style="8" bestFit="1" customWidth="1"/>
    <col min="8468" max="8468" width="9.5546875" style="8" bestFit="1" customWidth="1"/>
    <col min="8469" max="8469" width="6.88671875" style="8" bestFit="1" customWidth="1"/>
    <col min="8470" max="8470" width="8.44140625" style="8" bestFit="1" customWidth="1"/>
    <col min="8471" max="8471" width="8" style="8" bestFit="1" customWidth="1"/>
    <col min="8472" max="8472" width="7.5546875" style="8" bestFit="1" customWidth="1"/>
    <col min="8473" max="8473" width="5.5546875" style="8" bestFit="1" customWidth="1"/>
    <col min="8474" max="8703" width="11.44140625" style="8"/>
    <col min="8704" max="8704" width="11.109375" style="8" bestFit="1" customWidth="1"/>
    <col min="8705" max="8705" width="10.33203125" style="8" bestFit="1" customWidth="1"/>
    <col min="8706" max="8706" width="7.109375" style="8" bestFit="1" customWidth="1"/>
    <col min="8707" max="8707" width="12.44140625" style="8" customWidth="1"/>
    <col min="8708" max="8708" width="6.6640625" style="8" bestFit="1" customWidth="1"/>
    <col min="8709" max="8709" width="5" style="8" bestFit="1" customWidth="1"/>
    <col min="8710" max="8710" width="5.33203125" style="8" bestFit="1" customWidth="1"/>
    <col min="8711" max="8711" width="3.109375" style="8" bestFit="1" customWidth="1"/>
    <col min="8712" max="8712" width="9" style="8" customWidth="1"/>
    <col min="8713" max="8713" width="7" style="8" bestFit="1" customWidth="1"/>
    <col min="8714" max="8714" width="6" style="8" bestFit="1" customWidth="1"/>
    <col min="8715" max="8715" width="16.109375" style="8" customWidth="1"/>
    <col min="8716" max="8716" width="5.44140625" style="8" bestFit="1" customWidth="1"/>
    <col min="8717" max="8717" width="17" style="8" customWidth="1"/>
    <col min="8718" max="8722" width="11.44140625" style="8"/>
    <col min="8723" max="8723" width="8.88671875" style="8" bestFit="1" customWidth="1"/>
    <col min="8724" max="8724" width="9.5546875" style="8" bestFit="1" customWidth="1"/>
    <col min="8725" max="8725" width="6.88671875" style="8" bestFit="1" customWidth="1"/>
    <col min="8726" max="8726" width="8.44140625" style="8" bestFit="1" customWidth="1"/>
    <col min="8727" max="8727" width="8" style="8" bestFit="1" customWidth="1"/>
    <col min="8728" max="8728" width="7.5546875" style="8" bestFit="1" customWidth="1"/>
    <col min="8729" max="8729" width="5.5546875" style="8" bestFit="1" customWidth="1"/>
    <col min="8730" max="8959" width="11.44140625" style="8"/>
    <col min="8960" max="8960" width="11.109375" style="8" bestFit="1" customWidth="1"/>
    <col min="8961" max="8961" width="10.33203125" style="8" bestFit="1" customWidth="1"/>
    <col min="8962" max="8962" width="7.109375" style="8" bestFit="1" customWidth="1"/>
    <col min="8963" max="8963" width="12.44140625" style="8" customWidth="1"/>
    <col min="8964" max="8964" width="6.6640625" style="8" bestFit="1" customWidth="1"/>
    <col min="8965" max="8965" width="5" style="8" bestFit="1" customWidth="1"/>
    <col min="8966" max="8966" width="5.33203125" style="8" bestFit="1" customWidth="1"/>
    <col min="8967" max="8967" width="3.109375" style="8" bestFit="1" customWidth="1"/>
    <col min="8968" max="8968" width="9" style="8" customWidth="1"/>
    <col min="8969" max="8969" width="7" style="8" bestFit="1" customWidth="1"/>
    <col min="8970" max="8970" width="6" style="8" bestFit="1" customWidth="1"/>
    <col min="8971" max="8971" width="16.109375" style="8" customWidth="1"/>
    <col min="8972" max="8972" width="5.44140625" style="8" bestFit="1" customWidth="1"/>
    <col min="8973" max="8973" width="17" style="8" customWidth="1"/>
    <col min="8974" max="8978" width="11.44140625" style="8"/>
    <col min="8979" max="8979" width="8.88671875" style="8" bestFit="1" customWidth="1"/>
    <col min="8980" max="8980" width="9.5546875" style="8" bestFit="1" customWidth="1"/>
    <col min="8981" max="8981" width="6.88671875" style="8" bestFit="1" customWidth="1"/>
    <col min="8982" max="8982" width="8.44140625" style="8" bestFit="1" customWidth="1"/>
    <col min="8983" max="8983" width="8" style="8" bestFit="1" customWidth="1"/>
    <col min="8984" max="8984" width="7.5546875" style="8" bestFit="1" customWidth="1"/>
    <col min="8985" max="8985" width="5.5546875" style="8" bestFit="1" customWidth="1"/>
    <col min="8986" max="9215" width="11.44140625" style="8"/>
    <col min="9216" max="9216" width="11.109375" style="8" bestFit="1" customWidth="1"/>
    <col min="9217" max="9217" width="10.33203125" style="8" bestFit="1" customWidth="1"/>
    <col min="9218" max="9218" width="7.109375" style="8" bestFit="1" customWidth="1"/>
    <col min="9219" max="9219" width="12.44140625" style="8" customWidth="1"/>
    <col min="9220" max="9220" width="6.6640625" style="8" bestFit="1" customWidth="1"/>
    <col min="9221" max="9221" width="5" style="8" bestFit="1" customWidth="1"/>
    <col min="9222" max="9222" width="5.33203125" style="8" bestFit="1" customWidth="1"/>
    <col min="9223" max="9223" width="3.109375" style="8" bestFit="1" customWidth="1"/>
    <col min="9224" max="9224" width="9" style="8" customWidth="1"/>
    <col min="9225" max="9225" width="7" style="8" bestFit="1" customWidth="1"/>
    <col min="9226" max="9226" width="6" style="8" bestFit="1" customWidth="1"/>
    <col min="9227" max="9227" width="16.109375" style="8" customWidth="1"/>
    <col min="9228" max="9228" width="5.44140625" style="8" bestFit="1" customWidth="1"/>
    <col min="9229" max="9229" width="17" style="8" customWidth="1"/>
    <col min="9230" max="9234" width="11.44140625" style="8"/>
    <col min="9235" max="9235" width="8.88671875" style="8" bestFit="1" customWidth="1"/>
    <col min="9236" max="9236" width="9.5546875" style="8" bestFit="1" customWidth="1"/>
    <col min="9237" max="9237" width="6.88671875" style="8" bestFit="1" customWidth="1"/>
    <col min="9238" max="9238" width="8.44140625" style="8" bestFit="1" customWidth="1"/>
    <col min="9239" max="9239" width="8" style="8" bestFit="1" customWidth="1"/>
    <col min="9240" max="9240" width="7.5546875" style="8" bestFit="1" customWidth="1"/>
    <col min="9241" max="9241" width="5.5546875" style="8" bestFit="1" customWidth="1"/>
    <col min="9242" max="9471" width="11.44140625" style="8"/>
    <col min="9472" max="9472" width="11.109375" style="8" bestFit="1" customWidth="1"/>
    <col min="9473" max="9473" width="10.33203125" style="8" bestFit="1" customWidth="1"/>
    <col min="9474" max="9474" width="7.109375" style="8" bestFit="1" customWidth="1"/>
    <col min="9475" max="9475" width="12.44140625" style="8" customWidth="1"/>
    <col min="9476" max="9476" width="6.6640625" style="8" bestFit="1" customWidth="1"/>
    <col min="9477" max="9477" width="5" style="8" bestFit="1" customWidth="1"/>
    <col min="9478" max="9478" width="5.33203125" style="8" bestFit="1" customWidth="1"/>
    <col min="9479" max="9479" width="3.109375" style="8" bestFit="1" customWidth="1"/>
    <col min="9480" max="9480" width="9" style="8" customWidth="1"/>
    <col min="9481" max="9481" width="7" style="8" bestFit="1" customWidth="1"/>
    <col min="9482" max="9482" width="6" style="8" bestFit="1" customWidth="1"/>
    <col min="9483" max="9483" width="16.109375" style="8" customWidth="1"/>
    <col min="9484" max="9484" width="5.44140625" style="8" bestFit="1" customWidth="1"/>
    <col min="9485" max="9485" width="17" style="8" customWidth="1"/>
    <col min="9486" max="9490" width="11.44140625" style="8"/>
    <col min="9491" max="9491" width="8.88671875" style="8" bestFit="1" customWidth="1"/>
    <col min="9492" max="9492" width="9.5546875" style="8" bestFit="1" customWidth="1"/>
    <col min="9493" max="9493" width="6.88671875" style="8" bestFit="1" customWidth="1"/>
    <col min="9494" max="9494" width="8.44140625" style="8" bestFit="1" customWidth="1"/>
    <col min="9495" max="9495" width="8" style="8" bestFit="1" customWidth="1"/>
    <col min="9496" max="9496" width="7.5546875" style="8" bestFit="1" customWidth="1"/>
    <col min="9497" max="9497" width="5.5546875" style="8" bestFit="1" customWidth="1"/>
    <col min="9498" max="9727" width="11.44140625" style="8"/>
    <col min="9728" max="9728" width="11.109375" style="8" bestFit="1" customWidth="1"/>
    <col min="9729" max="9729" width="10.33203125" style="8" bestFit="1" customWidth="1"/>
    <col min="9730" max="9730" width="7.109375" style="8" bestFit="1" customWidth="1"/>
    <col min="9731" max="9731" width="12.44140625" style="8" customWidth="1"/>
    <col min="9732" max="9732" width="6.6640625" style="8" bestFit="1" customWidth="1"/>
    <col min="9733" max="9733" width="5" style="8" bestFit="1" customWidth="1"/>
    <col min="9734" max="9734" width="5.33203125" style="8" bestFit="1" customWidth="1"/>
    <col min="9735" max="9735" width="3.109375" style="8" bestFit="1" customWidth="1"/>
    <col min="9736" max="9736" width="9" style="8" customWidth="1"/>
    <col min="9737" max="9737" width="7" style="8" bestFit="1" customWidth="1"/>
    <col min="9738" max="9738" width="6" style="8" bestFit="1" customWidth="1"/>
    <col min="9739" max="9739" width="16.109375" style="8" customWidth="1"/>
    <col min="9740" max="9740" width="5.44140625" style="8" bestFit="1" customWidth="1"/>
    <col min="9741" max="9741" width="17" style="8" customWidth="1"/>
    <col min="9742" max="9746" width="11.44140625" style="8"/>
    <col min="9747" max="9747" width="8.88671875" style="8" bestFit="1" customWidth="1"/>
    <col min="9748" max="9748" width="9.5546875" style="8" bestFit="1" customWidth="1"/>
    <col min="9749" max="9749" width="6.88671875" style="8" bestFit="1" customWidth="1"/>
    <col min="9750" max="9750" width="8.44140625" style="8" bestFit="1" customWidth="1"/>
    <col min="9751" max="9751" width="8" style="8" bestFit="1" customWidth="1"/>
    <col min="9752" max="9752" width="7.5546875" style="8" bestFit="1" customWidth="1"/>
    <col min="9753" max="9753" width="5.5546875" style="8" bestFit="1" customWidth="1"/>
    <col min="9754" max="9983" width="11.44140625" style="8"/>
    <col min="9984" max="9984" width="11.109375" style="8" bestFit="1" customWidth="1"/>
    <col min="9985" max="9985" width="10.33203125" style="8" bestFit="1" customWidth="1"/>
    <col min="9986" max="9986" width="7.109375" style="8" bestFit="1" customWidth="1"/>
    <col min="9987" max="9987" width="12.44140625" style="8" customWidth="1"/>
    <col min="9988" max="9988" width="6.6640625" style="8" bestFit="1" customWidth="1"/>
    <col min="9989" max="9989" width="5" style="8" bestFit="1" customWidth="1"/>
    <col min="9990" max="9990" width="5.33203125" style="8" bestFit="1" customWidth="1"/>
    <col min="9991" max="9991" width="3.109375" style="8" bestFit="1" customWidth="1"/>
    <col min="9992" max="9992" width="9" style="8" customWidth="1"/>
    <col min="9993" max="9993" width="7" style="8" bestFit="1" customWidth="1"/>
    <col min="9994" max="9994" width="6" style="8" bestFit="1" customWidth="1"/>
    <col min="9995" max="9995" width="16.109375" style="8" customWidth="1"/>
    <col min="9996" max="9996" width="5.44140625" style="8" bestFit="1" customWidth="1"/>
    <col min="9997" max="9997" width="17" style="8" customWidth="1"/>
    <col min="9998" max="10002" width="11.44140625" style="8"/>
    <col min="10003" max="10003" width="8.88671875" style="8" bestFit="1" customWidth="1"/>
    <col min="10004" max="10004" width="9.5546875" style="8" bestFit="1" customWidth="1"/>
    <col min="10005" max="10005" width="6.88671875" style="8" bestFit="1" customWidth="1"/>
    <col min="10006" max="10006" width="8.44140625" style="8" bestFit="1" customWidth="1"/>
    <col min="10007" max="10007" width="8" style="8" bestFit="1" customWidth="1"/>
    <col min="10008" max="10008" width="7.5546875" style="8" bestFit="1" customWidth="1"/>
    <col min="10009" max="10009" width="5.5546875" style="8" bestFit="1" customWidth="1"/>
    <col min="10010" max="10239" width="11.44140625" style="8"/>
    <col min="10240" max="10240" width="11.109375" style="8" bestFit="1" customWidth="1"/>
    <col min="10241" max="10241" width="10.33203125" style="8" bestFit="1" customWidth="1"/>
    <col min="10242" max="10242" width="7.109375" style="8" bestFit="1" customWidth="1"/>
    <col min="10243" max="10243" width="12.44140625" style="8" customWidth="1"/>
    <col min="10244" max="10244" width="6.6640625" style="8" bestFit="1" customWidth="1"/>
    <col min="10245" max="10245" width="5" style="8" bestFit="1" customWidth="1"/>
    <col min="10246" max="10246" width="5.33203125" style="8" bestFit="1" customWidth="1"/>
    <col min="10247" max="10247" width="3.109375" style="8" bestFit="1" customWidth="1"/>
    <col min="10248" max="10248" width="9" style="8" customWidth="1"/>
    <col min="10249" max="10249" width="7" style="8" bestFit="1" customWidth="1"/>
    <col min="10250" max="10250" width="6" style="8" bestFit="1" customWidth="1"/>
    <col min="10251" max="10251" width="16.109375" style="8" customWidth="1"/>
    <col min="10252" max="10252" width="5.44140625" style="8" bestFit="1" customWidth="1"/>
    <col min="10253" max="10253" width="17" style="8" customWidth="1"/>
    <col min="10254" max="10258" width="11.44140625" style="8"/>
    <col min="10259" max="10259" width="8.88671875" style="8" bestFit="1" customWidth="1"/>
    <col min="10260" max="10260" width="9.5546875" style="8" bestFit="1" customWidth="1"/>
    <col min="10261" max="10261" width="6.88671875" style="8" bestFit="1" customWidth="1"/>
    <col min="10262" max="10262" width="8.44140625" style="8" bestFit="1" customWidth="1"/>
    <col min="10263" max="10263" width="8" style="8" bestFit="1" customWidth="1"/>
    <col min="10264" max="10264" width="7.5546875" style="8" bestFit="1" customWidth="1"/>
    <col min="10265" max="10265" width="5.5546875" style="8" bestFit="1" customWidth="1"/>
    <col min="10266" max="10495" width="11.44140625" style="8"/>
    <col min="10496" max="10496" width="11.109375" style="8" bestFit="1" customWidth="1"/>
    <col min="10497" max="10497" width="10.33203125" style="8" bestFit="1" customWidth="1"/>
    <col min="10498" max="10498" width="7.109375" style="8" bestFit="1" customWidth="1"/>
    <col min="10499" max="10499" width="12.44140625" style="8" customWidth="1"/>
    <col min="10500" max="10500" width="6.6640625" style="8" bestFit="1" customWidth="1"/>
    <col min="10501" max="10501" width="5" style="8" bestFit="1" customWidth="1"/>
    <col min="10502" max="10502" width="5.33203125" style="8" bestFit="1" customWidth="1"/>
    <col min="10503" max="10503" width="3.109375" style="8" bestFit="1" customWidth="1"/>
    <col min="10504" max="10504" width="9" style="8" customWidth="1"/>
    <col min="10505" max="10505" width="7" style="8" bestFit="1" customWidth="1"/>
    <col min="10506" max="10506" width="6" style="8" bestFit="1" customWidth="1"/>
    <col min="10507" max="10507" width="16.109375" style="8" customWidth="1"/>
    <col min="10508" max="10508" width="5.44140625" style="8" bestFit="1" customWidth="1"/>
    <col min="10509" max="10509" width="17" style="8" customWidth="1"/>
    <col min="10510" max="10514" width="11.44140625" style="8"/>
    <col min="10515" max="10515" width="8.88671875" style="8" bestFit="1" customWidth="1"/>
    <col min="10516" max="10516" width="9.5546875" style="8" bestFit="1" customWidth="1"/>
    <col min="10517" max="10517" width="6.88671875" style="8" bestFit="1" customWidth="1"/>
    <col min="10518" max="10518" width="8.44140625" style="8" bestFit="1" customWidth="1"/>
    <col min="10519" max="10519" width="8" style="8" bestFit="1" customWidth="1"/>
    <col min="10520" max="10520" width="7.5546875" style="8" bestFit="1" customWidth="1"/>
    <col min="10521" max="10521" width="5.5546875" style="8" bestFit="1" customWidth="1"/>
    <col min="10522" max="10751" width="11.44140625" style="8"/>
    <col min="10752" max="10752" width="11.109375" style="8" bestFit="1" customWidth="1"/>
    <col min="10753" max="10753" width="10.33203125" style="8" bestFit="1" customWidth="1"/>
    <col min="10754" max="10754" width="7.109375" style="8" bestFit="1" customWidth="1"/>
    <col min="10755" max="10755" width="12.44140625" style="8" customWidth="1"/>
    <col min="10756" max="10756" width="6.6640625" style="8" bestFit="1" customWidth="1"/>
    <col min="10757" max="10757" width="5" style="8" bestFit="1" customWidth="1"/>
    <col min="10758" max="10758" width="5.33203125" style="8" bestFit="1" customWidth="1"/>
    <col min="10759" max="10759" width="3.109375" style="8" bestFit="1" customWidth="1"/>
    <col min="10760" max="10760" width="9" style="8" customWidth="1"/>
    <col min="10761" max="10761" width="7" style="8" bestFit="1" customWidth="1"/>
    <col min="10762" max="10762" width="6" style="8" bestFit="1" customWidth="1"/>
    <col min="10763" max="10763" width="16.109375" style="8" customWidth="1"/>
    <col min="10764" max="10764" width="5.44140625" style="8" bestFit="1" customWidth="1"/>
    <col min="10765" max="10765" width="17" style="8" customWidth="1"/>
    <col min="10766" max="10770" width="11.44140625" style="8"/>
    <col min="10771" max="10771" width="8.88671875" style="8" bestFit="1" customWidth="1"/>
    <col min="10772" max="10772" width="9.5546875" style="8" bestFit="1" customWidth="1"/>
    <col min="10773" max="10773" width="6.88671875" style="8" bestFit="1" customWidth="1"/>
    <col min="10774" max="10774" width="8.44140625" style="8" bestFit="1" customWidth="1"/>
    <col min="10775" max="10775" width="8" style="8" bestFit="1" customWidth="1"/>
    <col min="10776" max="10776" width="7.5546875" style="8" bestFit="1" customWidth="1"/>
    <col min="10777" max="10777" width="5.5546875" style="8" bestFit="1" customWidth="1"/>
    <col min="10778" max="11007" width="11.44140625" style="8"/>
    <col min="11008" max="11008" width="11.109375" style="8" bestFit="1" customWidth="1"/>
    <col min="11009" max="11009" width="10.33203125" style="8" bestFit="1" customWidth="1"/>
    <col min="11010" max="11010" width="7.109375" style="8" bestFit="1" customWidth="1"/>
    <col min="11011" max="11011" width="12.44140625" style="8" customWidth="1"/>
    <col min="11012" max="11012" width="6.6640625" style="8" bestFit="1" customWidth="1"/>
    <col min="11013" max="11013" width="5" style="8" bestFit="1" customWidth="1"/>
    <col min="11014" max="11014" width="5.33203125" style="8" bestFit="1" customWidth="1"/>
    <col min="11015" max="11015" width="3.109375" style="8" bestFit="1" customWidth="1"/>
    <col min="11016" max="11016" width="9" style="8" customWidth="1"/>
    <col min="11017" max="11017" width="7" style="8" bestFit="1" customWidth="1"/>
    <col min="11018" max="11018" width="6" style="8" bestFit="1" customWidth="1"/>
    <col min="11019" max="11019" width="16.109375" style="8" customWidth="1"/>
    <col min="11020" max="11020" width="5.44140625" style="8" bestFit="1" customWidth="1"/>
    <col min="11021" max="11021" width="17" style="8" customWidth="1"/>
    <col min="11022" max="11026" width="11.44140625" style="8"/>
    <col min="11027" max="11027" width="8.88671875" style="8" bestFit="1" customWidth="1"/>
    <col min="11028" max="11028" width="9.5546875" style="8" bestFit="1" customWidth="1"/>
    <col min="11029" max="11029" width="6.88671875" style="8" bestFit="1" customWidth="1"/>
    <col min="11030" max="11030" width="8.44140625" style="8" bestFit="1" customWidth="1"/>
    <col min="11031" max="11031" width="8" style="8" bestFit="1" customWidth="1"/>
    <col min="11032" max="11032" width="7.5546875" style="8" bestFit="1" customWidth="1"/>
    <col min="11033" max="11033" width="5.5546875" style="8" bestFit="1" customWidth="1"/>
    <col min="11034" max="11263" width="11.44140625" style="8"/>
    <col min="11264" max="11264" width="11.109375" style="8" bestFit="1" customWidth="1"/>
    <col min="11265" max="11265" width="10.33203125" style="8" bestFit="1" customWidth="1"/>
    <col min="11266" max="11266" width="7.109375" style="8" bestFit="1" customWidth="1"/>
    <col min="11267" max="11267" width="12.44140625" style="8" customWidth="1"/>
    <col min="11268" max="11268" width="6.6640625" style="8" bestFit="1" customWidth="1"/>
    <col min="11269" max="11269" width="5" style="8" bestFit="1" customWidth="1"/>
    <col min="11270" max="11270" width="5.33203125" style="8" bestFit="1" customWidth="1"/>
    <col min="11271" max="11271" width="3.109375" style="8" bestFit="1" customWidth="1"/>
    <col min="11272" max="11272" width="9" style="8" customWidth="1"/>
    <col min="11273" max="11273" width="7" style="8" bestFit="1" customWidth="1"/>
    <col min="11274" max="11274" width="6" style="8" bestFit="1" customWidth="1"/>
    <col min="11275" max="11275" width="16.109375" style="8" customWidth="1"/>
    <col min="11276" max="11276" width="5.44140625" style="8" bestFit="1" customWidth="1"/>
    <col min="11277" max="11277" width="17" style="8" customWidth="1"/>
    <col min="11278" max="11282" width="11.44140625" style="8"/>
    <col min="11283" max="11283" width="8.88671875" style="8" bestFit="1" customWidth="1"/>
    <col min="11284" max="11284" width="9.5546875" style="8" bestFit="1" customWidth="1"/>
    <col min="11285" max="11285" width="6.88671875" style="8" bestFit="1" customWidth="1"/>
    <col min="11286" max="11286" width="8.44140625" style="8" bestFit="1" customWidth="1"/>
    <col min="11287" max="11287" width="8" style="8" bestFit="1" customWidth="1"/>
    <col min="11288" max="11288" width="7.5546875" style="8" bestFit="1" customWidth="1"/>
    <col min="11289" max="11289" width="5.5546875" style="8" bestFit="1" customWidth="1"/>
    <col min="11290" max="11519" width="11.44140625" style="8"/>
    <col min="11520" max="11520" width="11.109375" style="8" bestFit="1" customWidth="1"/>
    <col min="11521" max="11521" width="10.33203125" style="8" bestFit="1" customWidth="1"/>
    <col min="11522" max="11522" width="7.109375" style="8" bestFit="1" customWidth="1"/>
    <col min="11523" max="11523" width="12.44140625" style="8" customWidth="1"/>
    <col min="11524" max="11524" width="6.6640625" style="8" bestFit="1" customWidth="1"/>
    <col min="11525" max="11525" width="5" style="8" bestFit="1" customWidth="1"/>
    <col min="11526" max="11526" width="5.33203125" style="8" bestFit="1" customWidth="1"/>
    <col min="11527" max="11527" width="3.109375" style="8" bestFit="1" customWidth="1"/>
    <col min="11528" max="11528" width="9" style="8" customWidth="1"/>
    <col min="11529" max="11529" width="7" style="8" bestFit="1" customWidth="1"/>
    <col min="11530" max="11530" width="6" style="8" bestFit="1" customWidth="1"/>
    <col min="11531" max="11531" width="16.109375" style="8" customWidth="1"/>
    <col min="11532" max="11532" width="5.44140625" style="8" bestFit="1" customWidth="1"/>
    <col min="11533" max="11533" width="17" style="8" customWidth="1"/>
    <col min="11534" max="11538" width="11.44140625" style="8"/>
    <col min="11539" max="11539" width="8.88671875" style="8" bestFit="1" customWidth="1"/>
    <col min="11540" max="11540" width="9.5546875" style="8" bestFit="1" customWidth="1"/>
    <col min="11541" max="11541" width="6.88671875" style="8" bestFit="1" customWidth="1"/>
    <col min="11542" max="11542" width="8.44140625" style="8" bestFit="1" customWidth="1"/>
    <col min="11543" max="11543" width="8" style="8" bestFit="1" customWidth="1"/>
    <col min="11544" max="11544" width="7.5546875" style="8" bestFit="1" customWidth="1"/>
    <col min="11545" max="11545" width="5.5546875" style="8" bestFit="1" customWidth="1"/>
    <col min="11546" max="11775" width="11.44140625" style="8"/>
    <col min="11776" max="11776" width="11.109375" style="8" bestFit="1" customWidth="1"/>
    <col min="11777" max="11777" width="10.33203125" style="8" bestFit="1" customWidth="1"/>
    <col min="11778" max="11778" width="7.109375" style="8" bestFit="1" customWidth="1"/>
    <col min="11779" max="11779" width="12.44140625" style="8" customWidth="1"/>
    <col min="11780" max="11780" width="6.6640625" style="8" bestFit="1" customWidth="1"/>
    <col min="11781" max="11781" width="5" style="8" bestFit="1" customWidth="1"/>
    <col min="11782" max="11782" width="5.33203125" style="8" bestFit="1" customWidth="1"/>
    <col min="11783" max="11783" width="3.109375" style="8" bestFit="1" customWidth="1"/>
    <col min="11784" max="11784" width="9" style="8" customWidth="1"/>
    <col min="11785" max="11785" width="7" style="8" bestFit="1" customWidth="1"/>
    <col min="11786" max="11786" width="6" style="8" bestFit="1" customWidth="1"/>
    <col min="11787" max="11787" width="16.109375" style="8" customWidth="1"/>
    <col min="11788" max="11788" width="5.44140625" style="8" bestFit="1" customWidth="1"/>
    <col min="11789" max="11789" width="17" style="8" customWidth="1"/>
    <col min="11790" max="11794" width="11.44140625" style="8"/>
    <col min="11795" max="11795" width="8.88671875" style="8" bestFit="1" customWidth="1"/>
    <col min="11796" max="11796" width="9.5546875" style="8" bestFit="1" customWidth="1"/>
    <col min="11797" max="11797" width="6.88671875" style="8" bestFit="1" customWidth="1"/>
    <col min="11798" max="11798" width="8.44140625" style="8" bestFit="1" customWidth="1"/>
    <col min="11799" max="11799" width="8" style="8" bestFit="1" customWidth="1"/>
    <col min="11800" max="11800" width="7.5546875" style="8" bestFit="1" customWidth="1"/>
    <col min="11801" max="11801" width="5.5546875" style="8" bestFit="1" customWidth="1"/>
    <col min="11802" max="12031" width="11.44140625" style="8"/>
    <col min="12032" max="12032" width="11.109375" style="8" bestFit="1" customWidth="1"/>
    <col min="12033" max="12033" width="10.33203125" style="8" bestFit="1" customWidth="1"/>
    <col min="12034" max="12034" width="7.109375" style="8" bestFit="1" customWidth="1"/>
    <col min="12035" max="12035" width="12.44140625" style="8" customWidth="1"/>
    <col min="12036" max="12036" width="6.6640625" style="8" bestFit="1" customWidth="1"/>
    <col min="12037" max="12037" width="5" style="8" bestFit="1" customWidth="1"/>
    <col min="12038" max="12038" width="5.33203125" style="8" bestFit="1" customWidth="1"/>
    <col min="12039" max="12039" width="3.109375" style="8" bestFit="1" customWidth="1"/>
    <col min="12040" max="12040" width="9" style="8" customWidth="1"/>
    <col min="12041" max="12041" width="7" style="8" bestFit="1" customWidth="1"/>
    <col min="12042" max="12042" width="6" style="8" bestFit="1" customWidth="1"/>
    <col min="12043" max="12043" width="16.109375" style="8" customWidth="1"/>
    <col min="12044" max="12044" width="5.44140625" style="8" bestFit="1" customWidth="1"/>
    <col min="12045" max="12045" width="17" style="8" customWidth="1"/>
    <col min="12046" max="12050" width="11.44140625" style="8"/>
    <col min="12051" max="12051" width="8.88671875" style="8" bestFit="1" customWidth="1"/>
    <col min="12052" max="12052" width="9.5546875" style="8" bestFit="1" customWidth="1"/>
    <col min="12053" max="12053" width="6.88671875" style="8" bestFit="1" customWidth="1"/>
    <col min="12054" max="12054" width="8.44140625" style="8" bestFit="1" customWidth="1"/>
    <col min="12055" max="12055" width="8" style="8" bestFit="1" customWidth="1"/>
    <col min="12056" max="12056" width="7.5546875" style="8" bestFit="1" customWidth="1"/>
    <col min="12057" max="12057" width="5.5546875" style="8" bestFit="1" customWidth="1"/>
    <col min="12058" max="12287" width="11.44140625" style="8"/>
    <col min="12288" max="12288" width="11.109375" style="8" bestFit="1" customWidth="1"/>
    <col min="12289" max="12289" width="10.33203125" style="8" bestFit="1" customWidth="1"/>
    <col min="12290" max="12290" width="7.109375" style="8" bestFit="1" customWidth="1"/>
    <col min="12291" max="12291" width="12.44140625" style="8" customWidth="1"/>
    <col min="12292" max="12292" width="6.6640625" style="8" bestFit="1" customWidth="1"/>
    <col min="12293" max="12293" width="5" style="8" bestFit="1" customWidth="1"/>
    <col min="12294" max="12294" width="5.33203125" style="8" bestFit="1" customWidth="1"/>
    <col min="12295" max="12295" width="3.109375" style="8" bestFit="1" customWidth="1"/>
    <col min="12296" max="12296" width="9" style="8" customWidth="1"/>
    <col min="12297" max="12297" width="7" style="8" bestFit="1" customWidth="1"/>
    <col min="12298" max="12298" width="6" style="8" bestFit="1" customWidth="1"/>
    <col min="12299" max="12299" width="16.109375" style="8" customWidth="1"/>
    <col min="12300" max="12300" width="5.44140625" style="8" bestFit="1" customWidth="1"/>
    <col min="12301" max="12301" width="17" style="8" customWidth="1"/>
    <col min="12302" max="12306" width="11.44140625" style="8"/>
    <col min="12307" max="12307" width="8.88671875" style="8" bestFit="1" customWidth="1"/>
    <col min="12308" max="12308" width="9.5546875" style="8" bestFit="1" customWidth="1"/>
    <col min="12309" max="12309" width="6.88671875" style="8" bestFit="1" customWidth="1"/>
    <col min="12310" max="12310" width="8.44140625" style="8" bestFit="1" customWidth="1"/>
    <col min="12311" max="12311" width="8" style="8" bestFit="1" customWidth="1"/>
    <col min="12312" max="12312" width="7.5546875" style="8" bestFit="1" customWidth="1"/>
    <col min="12313" max="12313" width="5.5546875" style="8" bestFit="1" customWidth="1"/>
    <col min="12314" max="12543" width="11.44140625" style="8"/>
    <col min="12544" max="12544" width="11.109375" style="8" bestFit="1" customWidth="1"/>
    <col min="12545" max="12545" width="10.33203125" style="8" bestFit="1" customWidth="1"/>
    <col min="12546" max="12546" width="7.109375" style="8" bestFit="1" customWidth="1"/>
    <col min="12547" max="12547" width="12.44140625" style="8" customWidth="1"/>
    <col min="12548" max="12548" width="6.6640625" style="8" bestFit="1" customWidth="1"/>
    <col min="12549" max="12549" width="5" style="8" bestFit="1" customWidth="1"/>
    <col min="12550" max="12550" width="5.33203125" style="8" bestFit="1" customWidth="1"/>
    <col min="12551" max="12551" width="3.109375" style="8" bestFit="1" customWidth="1"/>
    <col min="12552" max="12552" width="9" style="8" customWidth="1"/>
    <col min="12553" max="12553" width="7" style="8" bestFit="1" customWidth="1"/>
    <col min="12554" max="12554" width="6" style="8" bestFit="1" customWidth="1"/>
    <col min="12555" max="12555" width="16.109375" style="8" customWidth="1"/>
    <col min="12556" max="12556" width="5.44140625" style="8" bestFit="1" customWidth="1"/>
    <col min="12557" max="12557" width="17" style="8" customWidth="1"/>
    <col min="12558" max="12562" width="11.44140625" style="8"/>
    <col min="12563" max="12563" width="8.88671875" style="8" bestFit="1" customWidth="1"/>
    <col min="12564" max="12564" width="9.5546875" style="8" bestFit="1" customWidth="1"/>
    <col min="12565" max="12565" width="6.88671875" style="8" bestFit="1" customWidth="1"/>
    <col min="12566" max="12566" width="8.44140625" style="8" bestFit="1" customWidth="1"/>
    <col min="12567" max="12567" width="8" style="8" bestFit="1" customWidth="1"/>
    <col min="12568" max="12568" width="7.5546875" style="8" bestFit="1" customWidth="1"/>
    <col min="12569" max="12569" width="5.5546875" style="8" bestFit="1" customWidth="1"/>
    <col min="12570" max="12799" width="11.44140625" style="8"/>
    <col min="12800" max="12800" width="11.109375" style="8" bestFit="1" customWidth="1"/>
    <col min="12801" max="12801" width="10.33203125" style="8" bestFit="1" customWidth="1"/>
    <col min="12802" max="12802" width="7.109375" style="8" bestFit="1" customWidth="1"/>
    <col min="12803" max="12803" width="12.44140625" style="8" customWidth="1"/>
    <col min="12804" max="12804" width="6.6640625" style="8" bestFit="1" customWidth="1"/>
    <col min="12805" max="12805" width="5" style="8" bestFit="1" customWidth="1"/>
    <col min="12806" max="12806" width="5.33203125" style="8" bestFit="1" customWidth="1"/>
    <col min="12807" max="12807" width="3.109375" style="8" bestFit="1" customWidth="1"/>
    <col min="12808" max="12808" width="9" style="8" customWidth="1"/>
    <col min="12809" max="12809" width="7" style="8" bestFit="1" customWidth="1"/>
    <col min="12810" max="12810" width="6" style="8" bestFit="1" customWidth="1"/>
    <col min="12811" max="12811" width="16.109375" style="8" customWidth="1"/>
    <col min="12812" max="12812" width="5.44140625" style="8" bestFit="1" customWidth="1"/>
    <col min="12813" max="12813" width="17" style="8" customWidth="1"/>
    <col min="12814" max="12818" width="11.44140625" style="8"/>
    <col min="12819" max="12819" width="8.88671875" style="8" bestFit="1" customWidth="1"/>
    <col min="12820" max="12820" width="9.5546875" style="8" bestFit="1" customWidth="1"/>
    <col min="12821" max="12821" width="6.88671875" style="8" bestFit="1" customWidth="1"/>
    <col min="12822" max="12822" width="8.44140625" style="8" bestFit="1" customWidth="1"/>
    <col min="12823" max="12823" width="8" style="8" bestFit="1" customWidth="1"/>
    <col min="12824" max="12824" width="7.5546875" style="8" bestFit="1" customWidth="1"/>
    <col min="12825" max="12825" width="5.5546875" style="8" bestFit="1" customWidth="1"/>
    <col min="12826" max="13055" width="11.44140625" style="8"/>
    <col min="13056" max="13056" width="11.109375" style="8" bestFit="1" customWidth="1"/>
    <col min="13057" max="13057" width="10.33203125" style="8" bestFit="1" customWidth="1"/>
    <col min="13058" max="13058" width="7.109375" style="8" bestFit="1" customWidth="1"/>
    <col min="13059" max="13059" width="12.44140625" style="8" customWidth="1"/>
    <col min="13060" max="13060" width="6.6640625" style="8" bestFit="1" customWidth="1"/>
    <col min="13061" max="13061" width="5" style="8" bestFit="1" customWidth="1"/>
    <col min="13062" max="13062" width="5.33203125" style="8" bestFit="1" customWidth="1"/>
    <col min="13063" max="13063" width="3.109375" style="8" bestFit="1" customWidth="1"/>
    <col min="13064" max="13064" width="9" style="8" customWidth="1"/>
    <col min="13065" max="13065" width="7" style="8" bestFit="1" customWidth="1"/>
    <col min="13066" max="13066" width="6" style="8" bestFit="1" customWidth="1"/>
    <col min="13067" max="13067" width="16.109375" style="8" customWidth="1"/>
    <col min="13068" max="13068" width="5.44140625" style="8" bestFit="1" customWidth="1"/>
    <col min="13069" max="13069" width="17" style="8" customWidth="1"/>
    <col min="13070" max="13074" width="11.44140625" style="8"/>
    <col min="13075" max="13075" width="8.88671875" style="8" bestFit="1" customWidth="1"/>
    <col min="13076" max="13076" width="9.5546875" style="8" bestFit="1" customWidth="1"/>
    <col min="13077" max="13077" width="6.88671875" style="8" bestFit="1" customWidth="1"/>
    <col min="13078" max="13078" width="8.44140625" style="8" bestFit="1" customWidth="1"/>
    <col min="13079" max="13079" width="8" style="8" bestFit="1" customWidth="1"/>
    <col min="13080" max="13080" width="7.5546875" style="8" bestFit="1" customWidth="1"/>
    <col min="13081" max="13081" width="5.5546875" style="8" bestFit="1" customWidth="1"/>
    <col min="13082" max="13311" width="11.44140625" style="8"/>
    <col min="13312" max="13312" width="11.109375" style="8" bestFit="1" customWidth="1"/>
    <col min="13313" max="13313" width="10.33203125" style="8" bestFit="1" customWidth="1"/>
    <col min="13314" max="13314" width="7.109375" style="8" bestFit="1" customWidth="1"/>
    <col min="13315" max="13315" width="12.44140625" style="8" customWidth="1"/>
    <col min="13316" max="13316" width="6.6640625" style="8" bestFit="1" customWidth="1"/>
    <col min="13317" max="13317" width="5" style="8" bestFit="1" customWidth="1"/>
    <col min="13318" max="13318" width="5.33203125" style="8" bestFit="1" customWidth="1"/>
    <col min="13319" max="13319" width="3.109375" style="8" bestFit="1" customWidth="1"/>
    <col min="13320" max="13320" width="9" style="8" customWidth="1"/>
    <col min="13321" max="13321" width="7" style="8" bestFit="1" customWidth="1"/>
    <col min="13322" max="13322" width="6" style="8" bestFit="1" customWidth="1"/>
    <col min="13323" max="13323" width="16.109375" style="8" customWidth="1"/>
    <col min="13324" max="13324" width="5.44140625" style="8" bestFit="1" customWidth="1"/>
    <col min="13325" max="13325" width="17" style="8" customWidth="1"/>
    <col min="13326" max="13330" width="11.44140625" style="8"/>
    <col min="13331" max="13331" width="8.88671875" style="8" bestFit="1" customWidth="1"/>
    <col min="13332" max="13332" width="9.5546875" style="8" bestFit="1" customWidth="1"/>
    <col min="13333" max="13333" width="6.88671875" style="8" bestFit="1" customWidth="1"/>
    <col min="13334" max="13334" width="8.44140625" style="8" bestFit="1" customWidth="1"/>
    <col min="13335" max="13335" width="8" style="8" bestFit="1" customWidth="1"/>
    <col min="13336" max="13336" width="7.5546875" style="8" bestFit="1" customWidth="1"/>
    <col min="13337" max="13337" width="5.5546875" style="8" bestFit="1" customWidth="1"/>
    <col min="13338" max="13567" width="11.44140625" style="8"/>
    <col min="13568" max="13568" width="11.109375" style="8" bestFit="1" customWidth="1"/>
    <col min="13569" max="13569" width="10.33203125" style="8" bestFit="1" customWidth="1"/>
    <col min="13570" max="13570" width="7.109375" style="8" bestFit="1" customWidth="1"/>
    <col min="13571" max="13571" width="12.44140625" style="8" customWidth="1"/>
    <col min="13572" max="13572" width="6.6640625" style="8" bestFit="1" customWidth="1"/>
    <col min="13573" max="13573" width="5" style="8" bestFit="1" customWidth="1"/>
    <col min="13574" max="13574" width="5.33203125" style="8" bestFit="1" customWidth="1"/>
    <col min="13575" max="13575" width="3.109375" style="8" bestFit="1" customWidth="1"/>
    <col min="13576" max="13576" width="9" style="8" customWidth="1"/>
    <col min="13577" max="13577" width="7" style="8" bestFit="1" customWidth="1"/>
    <col min="13578" max="13578" width="6" style="8" bestFit="1" customWidth="1"/>
    <col min="13579" max="13579" width="16.109375" style="8" customWidth="1"/>
    <col min="13580" max="13580" width="5.44140625" style="8" bestFit="1" customWidth="1"/>
    <col min="13581" max="13581" width="17" style="8" customWidth="1"/>
    <col min="13582" max="13586" width="11.44140625" style="8"/>
    <col min="13587" max="13587" width="8.88671875" style="8" bestFit="1" customWidth="1"/>
    <col min="13588" max="13588" width="9.5546875" style="8" bestFit="1" customWidth="1"/>
    <col min="13589" max="13589" width="6.88671875" style="8" bestFit="1" customWidth="1"/>
    <col min="13590" max="13590" width="8.44140625" style="8" bestFit="1" customWidth="1"/>
    <col min="13591" max="13591" width="8" style="8" bestFit="1" customWidth="1"/>
    <col min="13592" max="13592" width="7.5546875" style="8" bestFit="1" customWidth="1"/>
    <col min="13593" max="13593" width="5.5546875" style="8" bestFit="1" customWidth="1"/>
    <col min="13594" max="13823" width="11.44140625" style="8"/>
    <col min="13824" max="13824" width="11.109375" style="8" bestFit="1" customWidth="1"/>
    <col min="13825" max="13825" width="10.33203125" style="8" bestFit="1" customWidth="1"/>
    <col min="13826" max="13826" width="7.109375" style="8" bestFit="1" customWidth="1"/>
    <col min="13827" max="13827" width="12.44140625" style="8" customWidth="1"/>
    <col min="13828" max="13828" width="6.6640625" style="8" bestFit="1" customWidth="1"/>
    <col min="13829" max="13829" width="5" style="8" bestFit="1" customWidth="1"/>
    <col min="13830" max="13830" width="5.33203125" style="8" bestFit="1" customWidth="1"/>
    <col min="13831" max="13831" width="3.109375" style="8" bestFit="1" customWidth="1"/>
    <col min="13832" max="13832" width="9" style="8" customWidth="1"/>
    <col min="13833" max="13833" width="7" style="8" bestFit="1" customWidth="1"/>
    <col min="13834" max="13834" width="6" style="8" bestFit="1" customWidth="1"/>
    <col min="13835" max="13835" width="16.109375" style="8" customWidth="1"/>
    <col min="13836" max="13836" width="5.44140625" style="8" bestFit="1" customWidth="1"/>
    <col min="13837" max="13837" width="17" style="8" customWidth="1"/>
    <col min="13838" max="13842" width="11.44140625" style="8"/>
    <col min="13843" max="13843" width="8.88671875" style="8" bestFit="1" customWidth="1"/>
    <col min="13844" max="13844" width="9.5546875" style="8" bestFit="1" customWidth="1"/>
    <col min="13845" max="13845" width="6.88671875" style="8" bestFit="1" customWidth="1"/>
    <col min="13846" max="13846" width="8.44140625" style="8" bestFit="1" customWidth="1"/>
    <col min="13847" max="13847" width="8" style="8" bestFit="1" customWidth="1"/>
    <col min="13848" max="13848" width="7.5546875" style="8" bestFit="1" customWidth="1"/>
    <col min="13849" max="13849" width="5.5546875" style="8" bestFit="1" customWidth="1"/>
    <col min="13850" max="14079" width="11.44140625" style="8"/>
    <col min="14080" max="14080" width="11.109375" style="8" bestFit="1" customWidth="1"/>
    <col min="14081" max="14081" width="10.33203125" style="8" bestFit="1" customWidth="1"/>
    <col min="14082" max="14082" width="7.109375" style="8" bestFit="1" customWidth="1"/>
    <col min="14083" max="14083" width="12.44140625" style="8" customWidth="1"/>
    <col min="14084" max="14084" width="6.6640625" style="8" bestFit="1" customWidth="1"/>
    <col min="14085" max="14085" width="5" style="8" bestFit="1" customWidth="1"/>
    <col min="14086" max="14086" width="5.33203125" style="8" bestFit="1" customWidth="1"/>
    <col min="14087" max="14087" width="3.109375" style="8" bestFit="1" customWidth="1"/>
    <col min="14088" max="14088" width="9" style="8" customWidth="1"/>
    <col min="14089" max="14089" width="7" style="8" bestFit="1" customWidth="1"/>
    <col min="14090" max="14090" width="6" style="8" bestFit="1" customWidth="1"/>
    <col min="14091" max="14091" width="16.109375" style="8" customWidth="1"/>
    <col min="14092" max="14092" width="5.44140625" style="8" bestFit="1" customWidth="1"/>
    <col min="14093" max="14093" width="17" style="8" customWidth="1"/>
    <col min="14094" max="14098" width="11.44140625" style="8"/>
    <col min="14099" max="14099" width="8.88671875" style="8" bestFit="1" customWidth="1"/>
    <col min="14100" max="14100" width="9.5546875" style="8" bestFit="1" customWidth="1"/>
    <col min="14101" max="14101" width="6.88671875" style="8" bestFit="1" customWidth="1"/>
    <col min="14102" max="14102" width="8.44140625" style="8" bestFit="1" customWidth="1"/>
    <col min="14103" max="14103" width="8" style="8" bestFit="1" customWidth="1"/>
    <col min="14104" max="14104" width="7.5546875" style="8" bestFit="1" customWidth="1"/>
    <col min="14105" max="14105" width="5.5546875" style="8" bestFit="1" customWidth="1"/>
    <col min="14106" max="14335" width="11.44140625" style="8"/>
    <col min="14336" max="14336" width="11.109375" style="8" bestFit="1" customWidth="1"/>
    <col min="14337" max="14337" width="10.33203125" style="8" bestFit="1" customWidth="1"/>
    <col min="14338" max="14338" width="7.109375" style="8" bestFit="1" customWidth="1"/>
    <col min="14339" max="14339" width="12.44140625" style="8" customWidth="1"/>
    <col min="14340" max="14340" width="6.6640625" style="8" bestFit="1" customWidth="1"/>
    <col min="14341" max="14341" width="5" style="8" bestFit="1" customWidth="1"/>
    <col min="14342" max="14342" width="5.33203125" style="8" bestFit="1" customWidth="1"/>
    <col min="14343" max="14343" width="3.109375" style="8" bestFit="1" customWidth="1"/>
    <col min="14344" max="14344" width="9" style="8" customWidth="1"/>
    <col min="14345" max="14345" width="7" style="8" bestFit="1" customWidth="1"/>
    <col min="14346" max="14346" width="6" style="8" bestFit="1" customWidth="1"/>
    <col min="14347" max="14347" width="16.109375" style="8" customWidth="1"/>
    <col min="14348" max="14348" width="5.44140625" style="8" bestFit="1" customWidth="1"/>
    <col min="14349" max="14349" width="17" style="8" customWidth="1"/>
    <col min="14350" max="14354" width="11.44140625" style="8"/>
    <col min="14355" max="14355" width="8.88671875" style="8" bestFit="1" customWidth="1"/>
    <col min="14356" max="14356" width="9.5546875" style="8" bestFit="1" customWidth="1"/>
    <col min="14357" max="14357" width="6.88671875" style="8" bestFit="1" customWidth="1"/>
    <col min="14358" max="14358" width="8.44140625" style="8" bestFit="1" customWidth="1"/>
    <col min="14359" max="14359" width="8" style="8" bestFit="1" customWidth="1"/>
    <col min="14360" max="14360" width="7.5546875" style="8" bestFit="1" customWidth="1"/>
    <col min="14361" max="14361" width="5.5546875" style="8" bestFit="1" customWidth="1"/>
    <col min="14362" max="14591" width="11.44140625" style="8"/>
    <col min="14592" max="14592" width="11.109375" style="8" bestFit="1" customWidth="1"/>
    <col min="14593" max="14593" width="10.33203125" style="8" bestFit="1" customWidth="1"/>
    <col min="14594" max="14594" width="7.109375" style="8" bestFit="1" customWidth="1"/>
    <col min="14595" max="14595" width="12.44140625" style="8" customWidth="1"/>
    <col min="14596" max="14596" width="6.6640625" style="8" bestFit="1" customWidth="1"/>
    <col min="14597" max="14597" width="5" style="8" bestFit="1" customWidth="1"/>
    <col min="14598" max="14598" width="5.33203125" style="8" bestFit="1" customWidth="1"/>
    <col min="14599" max="14599" width="3.109375" style="8" bestFit="1" customWidth="1"/>
    <col min="14600" max="14600" width="9" style="8" customWidth="1"/>
    <col min="14601" max="14601" width="7" style="8" bestFit="1" customWidth="1"/>
    <col min="14602" max="14602" width="6" style="8" bestFit="1" customWidth="1"/>
    <col min="14603" max="14603" width="16.109375" style="8" customWidth="1"/>
    <col min="14604" max="14604" width="5.44140625" style="8" bestFit="1" customWidth="1"/>
    <col min="14605" max="14605" width="17" style="8" customWidth="1"/>
    <col min="14606" max="14610" width="11.44140625" style="8"/>
    <col min="14611" max="14611" width="8.88671875" style="8" bestFit="1" customWidth="1"/>
    <col min="14612" max="14612" width="9.5546875" style="8" bestFit="1" customWidth="1"/>
    <col min="14613" max="14613" width="6.88671875" style="8" bestFit="1" customWidth="1"/>
    <col min="14614" max="14614" width="8.44140625" style="8" bestFit="1" customWidth="1"/>
    <col min="14615" max="14615" width="8" style="8" bestFit="1" customWidth="1"/>
    <col min="14616" max="14616" width="7.5546875" style="8" bestFit="1" customWidth="1"/>
    <col min="14617" max="14617" width="5.5546875" style="8" bestFit="1" customWidth="1"/>
    <col min="14618" max="14847" width="11.44140625" style="8"/>
    <col min="14848" max="14848" width="11.109375" style="8" bestFit="1" customWidth="1"/>
    <col min="14849" max="14849" width="10.33203125" style="8" bestFit="1" customWidth="1"/>
    <col min="14850" max="14850" width="7.109375" style="8" bestFit="1" customWidth="1"/>
    <col min="14851" max="14851" width="12.44140625" style="8" customWidth="1"/>
    <col min="14852" max="14852" width="6.6640625" style="8" bestFit="1" customWidth="1"/>
    <col min="14853" max="14853" width="5" style="8" bestFit="1" customWidth="1"/>
    <col min="14854" max="14854" width="5.33203125" style="8" bestFit="1" customWidth="1"/>
    <col min="14855" max="14855" width="3.109375" style="8" bestFit="1" customWidth="1"/>
    <col min="14856" max="14856" width="9" style="8" customWidth="1"/>
    <col min="14857" max="14857" width="7" style="8" bestFit="1" customWidth="1"/>
    <col min="14858" max="14858" width="6" style="8" bestFit="1" customWidth="1"/>
    <col min="14859" max="14859" width="16.109375" style="8" customWidth="1"/>
    <col min="14860" max="14860" width="5.44140625" style="8" bestFit="1" customWidth="1"/>
    <col min="14861" max="14861" width="17" style="8" customWidth="1"/>
    <col min="14862" max="14866" width="11.44140625" style="8"/>
    <col min="14867" max="14867" width="8.88671875" style="8" bestFit="1" customWidth="1"/>
    <col min="14868" max="14868" width="9.5546875" style="8" bestFit="1" customWidth="1"/>
    <col min="14869" max="14869" width="6.88671875" style="8" bestFit="1" customWidth="1"/>
    <col min="14870" max="14870" width="8.44140625" style="8" bestFit="1" customWidth="1"/>
    <col min="14871" max="14871" width="8" style="8" bestFit="1" customWidth="1"/>
    <col min="14872" max="14872" width="7.5546875" style="8" bestFit="1" customWidth="1"/>
    <col min="14873" max="14873" width="5.5546875" style="8" bestFit="1" customWidth="1"/>
    <col min="14874" max="15103" width="11.44140625" style="8"/>
    <col min="15104" max="15104" width="11.109375" style="8" bestFit="1" customWidth="1"/>
    <col min="15105" max="15105" width="10.33203125" style="8" bestFit="1" customWidth="1"/>
    <col min="15106" max="15106" width="7.109375" style="8" bestFit="1" customWidth="1"/>
    <col min="15107" max="15107" width="12.44140625" style="8" customWidth="1"/>
    <col min="15108" max="15108" width="6.6640625" style="8" bestFit="1" customWidth="1"/>
    <col min="15109" max="15109" width="5" style="8" bestFit="1" customWidth="1"/>
    <col min="15110" max="15110" width="5.33203125" style="8" bestFit="1" customWidth="1"/>
    <col min="15111" max="15111" width="3.109375" style="8" bestFit="1" customWidth="1"/>
    <col min="15112" max="15112" width="9" style="8" customWidth="1"/>
    <col min="15113" max="15113" width="7" style="8" bestFit="1" customWidth="1"/>
    <col min="15114" max="15114" width="6" style="8" bestFit="1" customWidth="1"/>
    <col min="15115" max="15115" width="16.109375" style="8" customWidth="1"/>
    <col min="15116" max="15116" width="5.44140625" style="8" bestFit="1" customWidth="1"/>
    <col min="15117" max="15117" width="17" style="8" customWidth="1"/>
    <col min="15118" max="15122" width="11.44140625" style="8"/>
    <col min="15123" max="15123" width="8.88671875" style="8" bestFit="1" customWidth="1"/>
    <col min="15124" max="15124" width="9.5546875" style="8" bestFit="1" customWidth="1"/>
    <col min="15125" max="15125" width="6.88671875" style="8" bestFit="1" customWidth="1"/>
    <col min="15126" max="15126" width="8.44140625" style="8" bestFit="1" customWidth="1"/>
    <col min="15127" max="15127" width="8" style="8" bestFit="1" customWidth="1"/>
    <col min="15128" max="15128" width="7.5546875" style="8" bestFit="1" customWidth="1"/>
    <col min="15129" max="15129" width="5.5546875" style="8" bestFit="1" customWidth="1"/>
    <col min="15130" max="15359" width="11.44140625" style="8"/>
    <col min="15360" max="15360" width="11.109375" style="8" bestFit="1" customWidth="1"/>
    <col min="15361" max="15361" width="10.33203125" style="8" bestFit="1" customWidth="1"/>
    <col min="15362" max="15362" width="7.109375" style="8" bestFit="1" customWidth="1"/>
    <col min="15363" max="15363" width="12.44140625" style="8" customWidth="1"/>
    <col min="15364" max="15364" width="6.6640625" style="8" bestFit="1" customWidth="1"/>
    <col min="15365" max="15365" width="5" style="8" bestFit="1" customWidth="1"/>
    <col min="15366" max="15366" width="5.33203125" style="8" bestFit="1" customWidth="1"/>
    <col min="15367" max="15367" width="3.109375" style="8" bestFit="1" customWidth="1"/>
    <col min="15368" max="15368" width="9" style="8" customWidth="1"/>
    <col min="15369" max="15369" width="7" style="8" bestFit="1" customWidth="1"/>
    <col min="15370" max="15370" width="6" style="8" bestFit="1" customWidth="1"/>
    <col min="15371" max="15371" width="16.109375" style="8" customWidth="1"/>
    <col min="15372" max="15372" width="5.44140625" style="8" bestFit="1" customWidth="1"/>
    <col min="15373" max="15373" width="17" style="8" customWidth="1"/>
    <col min="15374" max="15378" width="11.44140625" style="8"/>
    <col min="15379" max="15379" width="8.88671875" style="8" bestFit="1" customWidth="1"/>
    <col min="15380" max="15380" width="9.5546875" style="8" bestFit="1" customWidth="1"/>
    <col min="15381" max="15381" width="6.88671875" style="8" bestFit="1" customWidth="1"/>
    <col min="15382" max="15382" width="8.44140625" style="8" bestFit="1" customWidth="1"/>
    <col min="15383" max="15383" width="8" style="8" bestFit="1" customWidth="1"/>
    <col min="15384" max="15384" width="7.5546875" style="8" bestFit="1" customWidth="1"/>
    <col min="15385" max="15385" width="5.5546875" style="8" bestFit="1" customWidth="1"/>
    <col min="15386" max="15615" width="11.44140625" style="8"/>
    <col min="15616" max="15616" width="11.109375" style="8" bestFit="1" customWidth="1"/>
    <col min="15617" max="15617" width="10.33203125" style="8" bestFit="1" customWidth="1"/>
    <col min="15618" max="15618" width="7.109375" style="8" bestFit="1" customWidth="1"/>
    <col min="15619" max="15619" width="12.44140625" style="8" customWidth="1"/>
    <col min="15620" max="15620" width="6.6640625" style="8" bestFit="1" customWidth="1"/>
    <col min="15621" max="15621" width="5" style="8" bestFit="1" customWidth="1"/>
    <col min="15622" max="15622" width="5.33203125" style="8" bestFit="1" customWidth="1"/>
    <col min="15623" max="15623" width="3.109375" style="8" bestFit="1" customWidth="1"/>
    <col min="15624" max="15624" width="9" style="8" customWidth="1"/>
    <col min="15625" max="15625" width="7" style="8" bestFit="1" customWidth="1"/>
    <col min="15626" max="15626" width="6" style="8" bestFit="1" customWidth="1"/>
    <col min="15627" max="15627" width="16.109375" style="8" customWidth="1"/>
    <col min="15628" max="15628" width="5.44140625" style="8" bestFit="1" customWidth="1"/>
    <col min="15629" max="15629" width="17" style="8" customWidth="1"/>
    <col min="15630" max="15634" width="11.44140625" style="8"/>
    <col min="15635" max="15635" width="8.88671875" style="8" bestFit="1" customWidth="1"/>
    <col min="15636" max="15636" width="9.5546875" style="8" bestFit="1" customWidth="1"/>
    <col min="15637" max="15637" width="6.88671875" style="8" bestFit="1" customWidth="1"/>
    <col min="15638" max="15638" width="8.44140625" style="8" bestFit="1" customWidth="1"/>
    <col min="15639" max="15639" width="8" style="8" bestFit="1" customWidth="1"/>
    <col min="15640" max="15640" width="7.5546875" style="8" bestFit="1" customWidth="1"/>
    <col min="15641" max="15641" width="5.5546875" style="8" bestFit="1" customWidth="1"/>
    <col min="15642" max="15871" width="11.44140625" style="8"/>
    <col min="15872" max="15872" width="11.109375" style="8" bestFit="1" customWidth="1"/>
    <col min="15873" max="15873" width="10.33203125" style="8" bestFit="1" customWidth="1"/>
    <col min="15874" max="15874" width="7.109375" style="8" bestFit="1" customWidth="1"/>
    <col min="15875" max="15875" width="12.44140625" style="8" customWidth="1"/>
    <col min="15876" max="15876" width="6.6640625" style="8" bestFit="1" customWidth="1"/>
    <col min="15877" max="15877" width="5" style="8" bestFit="1" customWidth="1"/>
    <col min="15878" max="15878" width="5.33203125" style="8" bestFit="1" customWidth="1"/>
    <col min="15879" max="15879" width="3.109375" style="8" bestFit="1" customWidth="1"/>
    <col min="15880" max="15880" width="9" style="8" customWidth="1"/>
    <col min="15881" max="15881" width="7" style="8" bestFit="1" customWidth="1"/>
    <col min="15882" max="15882" width="6" style="8" bestFit="1" customWidth="1"/>
    <col min="15883" max="15883" width="16.109375" style="8" customWidth="1"/>
    <col min="15884" max="15884" width="5.44140625" style="8" bestFit="1" customWidth="1"/>
    <col min="15885" max="15885" width="17" style="8" customWidth="1"/>
    <col min="15886" max="15890" width="11.44140625" style="8"/>
    <col min="15891" max="15891" width="8.88671875" style="8" bestFit="1" customWidth="1"/>
    <col min="15892" max="15892" width="9.5546875" style="8" bestFit="1" customWidth="1"/>
    <col min="15893" max="15893" width="6.88671875" style="8" bestFit="1" customWidth="1"/>
    <col min="15894" max="15894" width="8.44140625" style="8" bestFit="1" customWidth="1"/>
    <col min="15895" max="15895" width="8" style="8" bestFit="1" customWidth="1"/>
    <col min="15896" max="15896" width="7.5546875" style="8" bestFit="1" customWidth="1"/>
    <col min="15897" max="15897" width="5.5546875" style="8" bestFit="1" customWidth="1"/>
    <col min="15898" max="16127" width="11.44140625" style="8"/>
    <col min="16128" max="16128" width="11.109375" style="8" bestFit="1" customWidth="1"/>
    <col min="16129" max="16129" width="10.33203125" style="8" bestFit="1" customWidth="1"/>
    <col min="16130" max="16130" width="7.109375" style="8" bestFit="1" customWidth="1"/>
    <col min="16131" max="16131" width="12.44140625" style="8" customWidth="1"/>
    <col min="16132" max="16132" width="6.6640625" style="8" bestFit="1" customWidth="1"/>
    <col min="16133" max="16133" width="5" style="8" bestFit="1" customWidth="1"/>
    <col min="16134" max="16134" width="5.33203125" style="8" bestFit="1" customWidth="1"/>
    <col min="16135" max="16135" width="3.109375" style="8" bestFit="1" customWidth="1"/>
    <col min="16136" max="16136" width="9" style="8" customWidth="1"/>
    <col min="16137" max="16137" width="7" style="8" bestFit="1" customWidth="1"/>
    <col min="16138" max="16138" width="6" style="8" bestFit="1" customWidth="1"/>
    <col min="16139" max="16139" width="16.109375" style="8" customWidth="1"/>
    <col min="16140" max="16140" width="5.44140625" style="8" bestFit="1" customWidth="1"/>
    <col min="16141" max="16141" width="17" style="8" customWidth="1"/>
    <col min="16142" max="16146" width="11.44140625" style="8"/>
    <col min="16147" max="16147" width="8.88671875" style="8" bestFit="1" customWidth="1"/>
    <col min="16148" max="16148" width="9.5546875" style="8" bestFit="1" customWidth="1"/>
    <col min="16149" max="16149" width="6.88671875" style="8" bestFit="1" customWidth="1"/>
    <col min="16150" max="16150" width="8.44140625" style="8" bestFit="1" customWidth="1"/>
    <col min="16151" max="16151" width="8" style="8" bestFit="1" customWidth="1"/>
    <col min="16152" max="16152" width="7.5546875" style="8" bestFit="1" customWidth="1"/>
    <col min="16153" max="16153" width="5.5546875" style="8" bestFit="1" customWidth="1"/>
    <col min="16154" max="16383" width="11.44140625" style="8"/>
    <col min="16384" max="16384" width="11.5546875" style="8" customWidth="1"/>
  </cols>
  <sheetData>
    <row r="2" spans="2:60" ht="18.75" customHeight="1" x14ac:dyDescent="0.3">
      <c r="B2" s="337" t="s">
        <v>103</v>
      </c>
      <c r="C2" s="337"/>
      <c r="D2" s="337"/>
      <c r="E2" s="337"/>
      <c r="F2" s="338" t="str">
        <f>"Dethlefstwiete Maikstraße"</f>
        <v>Dethlefstwiete Maikstraße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5" t="s">
        <v>101</v>
      </c>
      <c r="R2" s="335"/>
      <c r="S2" s="220">
        <f ca="1">TODAY()</f>
        <v>46209</v>
      </c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U2" s="332"/>
      <c r="AV2" s="332"/>
      <c r="AW2" s="332"/>
      <c r="AX2" s="332"/>
      <c r="AY2" s="332"/>
      <c r="AZ2" s="332"/>
      <c r="BA2" s="332"/>
      <c r="BB2" s="332"/>
      <c r="BC2" s="332"/>
      <c r="BD2" s="332"/>
      <c r="BE2" s="332"/>
      <c r="BF2" s="332"/>
      <c r="BG2" s="332"/>
      <c r="BH2" s="332"/>
    </row>
    <row r="3" spans="2:60" ht="18.75" customHeight="1" x14ac:dyDescent="0.3">
      <c r="B3" s="337" t="s">
        <v>64</v>
      </c>
      <c r="C3" s="337"/>
      <c r="D3" s="337"/>
      <c r="E3" s="337"/>
      <c r="F3" s="338" t="str">
        <f>"S-23/0118"</f>
        <v>S-23/0118</v>
      </c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U3" s="332"/>
      <c r="AV3" s="332"/>
      <c r="AW3" s="332"/>
      <c r="AX3" s="332"/>
      <c r="AY3" s="332"/>
      <c r="AZ3" s="332"/>
      <c r="BA3" s="332"/>
      <c r="BB3" s="332"/>
      <c r="BC3" s="332"/>
      <c r="BD3" s="332"/>
      <c r="BE3" s="332"/>
      <c r="BF3" s="332"/>
      <c r="BG3" s="332"/>
      <c r="BH3" s="332"/>
    </row>
    <row r="4" spans="2:60" ht="14.25" customHeight="1" x14ac:dyDescent="0.3"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G4" s="322"/>
      <c r="AH4" s="322"/>
      <c r="AI4" s="322"/>
      <c r="AJ4" s="322"/>
      <c r="AK4" s="322"/>
      <c r="AU4" s="332"/>
      <c r="AV4" s="332"/>
      <c r="AW4" s="332"/>
      <c r="AX4" s="332"/>
      <c r="AY4" s="332"/>
      <c r="AZ4" s="332"/>
      <c r="BA4" s="332"/>
      <c r="BB4" s="332"/>
      <c r="BC4" s="332"/>
      <c r="BD4" s="332"/>
      <c r="BE4" s="332"/>
      <c r="BF4" s="332"/>
      <c r="BG4" s="332"/>
      <c r="BH4" s="332"/>
    </row>
    <row r="5" spans="2:60" ht="18.75" customHeight="1" x14ac:dyDescent="0.3"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U5" s="332"/>
      <c r="AV5" s="332"/>
      <c r="AW5" s="332"/>
      <c r="AX5" s="332"/>
      <c r="AY5" s="332"/>
      <c r="AZ5" s="332"/>
      <c r="BA5" s="332"/>
      <c r="BB5" s="332"/>
      <c r="BC5" s="332"/>
      <c r="BD5" s="332"/>
      <c r="BE5" s="332"/>
      <c r="BF5" s="332"/>
      <c r="BG5" s="332"/>
      <c r="BH5" s="332"/>
    </row>
    <row r="6" spans="2:60" ht="18.75" customHeight="1" x14ac:dyDescent="0.3"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U6" s="332"/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2"/>
      <c r="BG6" s="332"/>
      <c r="BH6" s="332"/>
    </row>
    <row r="7" spans="2:60" ht="18.75" customHeight="1" x14ac:dyDescent="0.3"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U7" s="332"/>
      <c r="AV7" s="332"/>
      <c r="AW7" s="332"/>
      <c r="AX7" s="332"/>
      <c r="AY7" s="332"/>
      <c r="AZ7" s="332"/>
      <c r="BA7" s="332"/>
      <c r="BB7" s="332"/>
      <c r="BC7" s="332"/>
      <c r="BD7" s="332"/>
      <c r="BE7" s="332"/>
      <c r="BF7" s="332"/>
      <c r="BG7" s="332"/>
      <c r="BH7" s="332"/>
    </row>
    <row r="8" spans="2:60" ht="18.75" customHeight="1" x14ac:dyDescent="0.3"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U8" s="332"/>
      <c r="AV8" s="332"/>
      <c r="AW8" s="332"/>
      <c r="AX8" s="332"/>
      <c r="AY8" s="332"/>
      <c r="AZ8" s="332"/>
      <c r="BA8" s="332"/>
      <c r="BB8" s="332"/>
      <c r="BC8" s="332"/>
      <c r="BD8" s="332"/>
      <c r="BE8" s="332"/>
      <c r="BF8" s="332"/>
      <c r="BG8" s="332"/>
      <c r="BH8" s="332"/>
    </row>
    <row r="9" spans="2:60" ht="18.75" customHeight="1" x14ac:dyDescent="0.3"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U9" s="332"/>
      <c r="AV9" s="332"/>
      <c r="AW9" s="332"/>
      <c r="AX9" s="332"/>
      <c r="AY9" s="332"/>
      <c r="AZ9" s="332"/>
      <c r="BA9" s="332"/>
      <c r="BB9" s="332"/>
      <c r="BC9" s="332"/>
      <c r="BD9" s="332"/>
      <c r="BE9" s="332"/>
      <c r="BF9" s="332"/>
      <c r="BG9" s="332"/>
      <c r="BH9" s="332"/>
    </row>
    <row r="10" spans="2:60" ht="18.75" customHeight="1" x14ac:dyDescent="0.3"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U10" s="332"/>
      <c r="AV10" s="332"/>
      <c r="AW10" s="332"/>
      <c r="AX10" s="332"/>
      <c r="AY10" s="332"/>
      <c r="AZ10" s="332"/>
      <c r="BA10" s="332"/>
      <c r="BB10" s="332"/>
      <c r="BC10" s="332"/>
      <c r="BD10" s="332"/>
      <c r="BE10" s="332"/>
      <c r="BF10" s="332"/>
      <c r="BG10" s="332"/>
      <c r="BH10" s="332"/>
    </row>
    <row r="11" spans="2:60" ht="14.25" customHeight="1" x14ac:dyDescent="0.3"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G11" s="322"/>
      <c r="AH11" s="322"/>
      <c r="AI11" s="322"/>
      <c r="AJ11" s="322"/>
      <c r="AK11" s="322"/>
      <c r="AU11" s="332"/>
      <c r="AV11" s="332"/>
      <c r="AW11" s="332"/>
      <c r="AX11" s="332"/>
      <c r="AY11" s="332"/>
      <c r="AZ11" s="332"/>
      <c r="BA11" s="332"/>
      <c r="BB11" s="332"/>
      <c r="BC11" s="332"/>
      <c r="BD11" s="332"/>
      <c r="BE11" s="332"/>
      <c r="BF11" s="332"/>
      <c r="BG11" s="332"/>
      <c r="BH11" s="332"/>
    </row>
    <row r="12" spans="2:60" ht="14.25" customHeight="1" x14ac:dyDescent="0.3">
      <c r="C12" s="82"/>
      <c r="D12" s="82"/>
      <c r="E12" s="82"/>
      <c r="F12" s="82"/>
      <c r="J12" s="82"/>
      <c r="N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G12" s="82"/>
      <c r="AH12" s="82"/>
      <c r="AI12" s="82"/>
      <c r="AJ12" s="82"/>
      <c r="AK12" s="82"/>
      <c r="AU12" s="9"/>
      <c r="AV12" s="9"/>
      <c r="AW12" s="9"/>
      <c r="AX12" s="116"/>
      <c r="AY12" s="116"/>
      <c r="AZ12" s="116"/>
      <c r="BA12" s="116"/>
      <c r="BB12" s="116"/>
      <c r="BC12" s="85"/>
      <c r="BD12" s="10"/>
      <c r="BE12" s="11"/>
    </row>
    <row r="13" spans="2:60" ht="18.75" customHeight="1" x14ac:dyDescent="0.3">
      <c r="B13" s="331" t="s">
        <v>104</v>
      </c>
      <c r="C13" s="331"/>
      <c r="D13" s="331"/>
      <c r="E13" s="331"/>
      <c r="F13" s="330">
        <v>79301137</v>
      </c>
      <c r="G13" s="330"/>
      <c r="H13" s="330"/>
      <c r="I13" s="330"/>
      <c r="J13" s="330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U13" s="327" t="s">
        <v>0</v>
      </c>
      <c r="AV13" s="327"/>
      <c r="AW13" s="336" t="str">
        <f>F2</f>
        <v>Dethlefstwiete Maikstraße</v>
      </c>
      <c r="AX13" s="336"/>
      <c r="AY13" s="336"/>
      <c r="AZ13" s="336"/>
      <c r="BA13" s="327" t="s">
        <v>63</v>
      </c>
      <c r="BB13" s="327"/>
      <c r="BC13" s="326">
        <f>F13</f>
        <v>79301137</v>
      </c>
      <c r="BD13" s="326"/>
      <c r="BE13" s="327" t="s">
        <v>58</v>
      </c>
      <c r="BF13" s="327"/>
      <c r="BG13" s="333">
        <f ca="1">TODAY()</f>
        <v>46209</v>
      </c>
      <c r="BH13" s="333"/>
    </row>
    <row r="14" spans="2:60" ht="18.75" customHeight="1" x14ac:dyDescent="0.3">
      <c r="B14" s="331" t="s">
        <v>108</v>
      </c>
      <c r="C14" s="331"/>
      <c r="D14" s="331"/>
      <c r="E14" s="331"/>
      <c r="F14" s="330">
        <v>79301137</v>
      </c>
      <c r="G14" s="330"/>
      <c r="H14" s="330"/>
      <c r="I14" s="330"/>
      <c r="J14" s="330"/>
      <c r="K14" s="331" t="s">
        <v>71</v>
      </c>
      <c r="L14" s="331"/>
      <c r="M14" s="331"/>
      <c r="N14" s="334"/>
      <c r="O14" s="334"/>
      <c r="P14" s="334"/>
      <c r="Q14" s="335" t="s">
        <v>20</v>
      </c>
      <c r="R14" s="335"/>
      <c r="S14" s="119"/>
      <c r="T14" s="117"/>
      <c r="U14" s="118"/>
      <c r="V14" s="118"/>
      <c r="W14" s="118"/>
      <c r="X14" s="117"/>
      <c r="Y14" s="117"/>
      <c r="Z14" s="117"/>
      <c r="AA14" s="117"/>
      <c r="AB14" s="117"/>
      <c r="AC14" s="117"/>
      <c r="AD14" s="117"/>
      <c r="AE14" s="117"/>
      <c r="AF14" s="117"/>
      <c r="AU14" s="327" t="s">
        <v>64</v>
      </c>
      <c r="AV14" s="327"/>
      <c r="AW14" s="336" t="str">
        <f>F3</f>
        <v>S-23/0118</v>
      </c>
      <c r="AX14" s="336"/>
      <c r="AY14" s="336"/>
      <c r="AZ14" s="336"/>
      <c r="BA14" s="327" t="s">
        <v>108</v>
      </c>
      <c r="BB14" s="327"/>
      <c r="BC14" s="326">
        <f>F14</f>
        <v>79301137</v>
      </c>
      <c r="BD14" s="326"/>
      <c r="BE14" s="327" t="s">
        <v>71</v>
      </c>
      <c r="BF14" s="327"/>
      <c r="BG14" s="326">
        <f>N14</f>
        <v>0</v>
      </c>
      <c r="BH14" s="328"/>
    </row>
    <row r="15" spans="2:60" ht="18.75" customHeight="1" x14ac:dyDescent="0.3">
      <c r="B15" s="329" t="s">
        <v>109</v>
      </c>
      <c r="C15" s="329"/>
      <c r="D15" s="329"/>
      <c r="E15" s="329"/>
      <c r="F15" s="330">
        <v>79301136</v>
      </c>
      <c r="G15" s="330"/>
      <c r="H15" s="330"/>
      <c r="I15" s="330"/>
      <c r="J15" s="330"/>
      <c r="K15" s="331" t="s">
        <v>107</v>
      </c>
      <c r="L15" s="331"/>
      <c r="M15" s="331"/>
      <c r="N15" s="330"/>
      <c r="O15" s="330"/>
      <c r="P15" s="330"/>
      <c r="Q15" s="84"/>
      <c r="R15" s="84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U15" s="332"/>
      <c r="AV15" s="332"/>
      <c r="AW15" s="332"/>
      <c r="AX15" s="332"/>
      <c r="AY15" s="332"/>
      <c r="AZ15" s="332"/>
      <c r="BA15" s="327" t="s">
        <v>109</v>
      </c>
      <c r="BB15" s="327"/>
      <c r="BC15" s="326">
        <f>F15</f>
        <v>79301136</v>
      </c>
      <c r="BD15" s="328"/>
      <c r="BE15" s="327" t="s">
        <v>110</v>
      </c>
      <c r="BF15" s="327"/>
      <c r="BG15" s="326">
        <f>N15</f>
        <v>0</v>
      </c>
      <c r="BH15" s="328"/>
    </row>
    <row r="16" spans="2:60" ht="14.25" customHeight="1" thickBot="1" x14ac:dyDescent="0.35">
      <c r="B16" s="322"/>
      <c r="C16" s="322"/>
      <c r="D16" s="322"/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U16" s="9"/>
      <c r="AV16" s="9"/>
      <c r="AW16" s="9"/>
      <c r="AX16" s="85"/>
      <c r="AY16" s="85"/>
      <c r="AZ16" s="85"/>
      <c r="BA16" s="85"/>
      <c r="BB16" s="85"/>
      <c r="BC16" s="85"/>
      <c r="BD16" s="12"/>
      <c r="BE16" s="13"/>
      <c r="BF16" s="14"/>
      <c r="BG16" s="14"/>
      <c r="BH16" s="14"/>
    </row>
    <row r="17" spans="2:60" ht="15.75" customHeight="1" thickTop="1" thickBot="1" x14ac:dyDescent="0.35">
      <c r="B17" s="285" t="s">
        <v>102</v>
      </c>
      <c r="C17" s="307" t="s">
        <v>66</v>
      </c>
      <c r="D17" s="308"/>
      <c r="E17" s="308"/>
      <c r="F17" s="308"/>
      <c r="G17" s="308"/>
      <c r="H17" s="308"/>
      <c r="I17" s="308"/>
      <c r="J17" s="308"/>
      <c r="K17" s="308"/>
      <c r="L17" s="308"/>
      <c r="M17" s="308"/>
      <c r="N17" s="308"/>
      <c r="O17" s="309"/>
      <c r="P17" s="310" t="s">
        <v>68</v>
      </c>
      <c r="Q17" s="310"/>
      <c r="R17" s="311"/>
      <c r="S17" s="323" t="s">
        <v>67</v>
      </c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5"/>
      <c r="AG17" s="305"/>
      <c r="AH17" s="305"/>
      <c r="AI17" s="305"/>
      <c r="AJ17" s="305"/>
      <c r="AK17" s="306"/>
      <c r="AL17" s="15"/>
      <c r="AU17" s="307" t="s">
        <v>66</v>
      </c>
      <c r="AV17" s="308"/>
      <c r="AW17" s="308"/>
      <c r="AX17" s="308"/>
      <c r="AY17" s="308"/>
      <c r="AZ17" s="308"/>
      <c r="BA17" s="308"/>
      <c r="BB17" s="308"/>
      <c r="BC17" s="309"/>
      <c r="BD17" s="310" t="s">
        <v>39</v>
      </c>
      <c r="BE17" s="310"/>
      <c r="BF17" s="310"/>
      <c r="BG17" s="310"/>
      <c r="BH17" s="311"/>
    </row>
    <row r="18" spans="2:60" ht="48.75" customHeight="1" x14ac:dyDescent="0.3">
      <c r="B18" s="286"/>
      <c r="C18" s="312" t="s">
        <v>119</v>
      </c>
      <c r="D18" s="314" t="s">
        <v>19</v>
      </c>
      <c r="E18" s="316" t="s">
        <v>76</v>
      </c>
      <c r="F18" s="284"/>
      <c r="G18" s="316" t="s">
        <v>113</v>
      </c>
      <c r="H18" s="284"/>
      <c r="I18" s="303" t="s">
        <v>13</v>
      </c>
      <c r="J18" s="283" t="s">
        <v>78</v>
      </c>
      <c r="K18" s="284"/>
      <c r="L18" s="296" t="s">
        <v>31</v>
      </c>
      <c r="M18" s="297"/>
      <c r="N18" s="303" t="s">
        <v>118</v>
      </c>
      <c r="O18" s="275" t="s">
        <v>65</v>
      </c>
      <c r="P18" s="277" t="s">
        <v>95</v>
      </c>
      <c r="Q18" s="279" t="s">
        <v>29</v>
      </c>
      <c r="R18" s="281" t="s">
        <v>100</v>
      </c>
      <c r="S18" s="292" t="s">
        <v>117</v>
      </c>
      <c r="T18" s="294" t="s">
        <v>88</v>
      </c>
      <c r="U18" s="296" t="s">
        <v>90</v>
      </c>
      <c r="V18" s="297"/>
      <c r="W18" s="298" t="s">
        <v>98</v>
      </c>
      <c r="X18" s="298" t="s">
        <v>89</v>
      </c>
      <c r="Y18" s="300" t="s">
        <v>4</v>
      </c>
      <c r="Z18" s="301"/>
      <c r="AA18" s="302"/>
      <c r="AB18" s="287" t="s">
        <v>114</v>
      </c>
      <c r="AC18" s="289" t="s">
        <v>97</v>
      </c>
      <c r="AD18" s="289" t="s">
        <v>28</v>
      </c>
      <c r="AE18" s="137" t="s">
        <v>56</v>
      </c>
      <c r="AF18" s="291" t="s">
        <v>5</v>
      </c>
      <c r="AG18" s="320" t="s">
        <v>72</v>
      </c>
      <c r="AH18" s="321"/>
      <c r="AI18" s="296" t="s">
        <v>77</v>
      </c>
      <c r="AJ18" s="297"/>
      <c r="AK18" s="138" t="s">
        <v>23</v>
      </c>
      <c r="AU18" s="16" t="s">
        <v>1</v>
      </c>
      <c r="AV18" s="17" t="s">
        <v>19</v>
      </c>
      <c r="AW18" s="269" t="s">
        <v>76</v>
      </c>
      <c r="AX18" s="270"/>
      <c r="AY18" s="269" t="s">
        <v>75</v>
      </c>
      <c r="AZ18" s="270"/>
      <c r="BA18" s="18" t="s">
        <v>13</v>
      </c>
      <c r="BB18" s="271" t="s">
        <v>78</v>
      </c>
      <c r="BC18" s="272"/>
      <c r="BD18" s="273" t="s">
        <v>118</v>
      </c>
      <c r="BE18" s="17" t="s">
        <v>65</v>
      </c>
      <c r="BF18" s="318" t="s">
        <v>68</v>
      </c>
      <c r="BG18" s="319"/>
      <c r="BH18" s="19" t="s">
        <v>81</v>
      </c>
    </row>
    <row r="19" spans="2:60" ht="22.8" x14ac:dyDescent="0.3">
      <c r="B19" s="286"/>
      <c r="C19" s="313"/>
      <c r="D19" s="315"/>
      <c r="E19" s="139" t="s">
        <v>73</v>
      </c>
      <c r="F19" s="140" t="s">
        <v>74</v>
      </c>
      <c r="G19" s="141" t="s">
        <v>73</v>
      </c>
      <c r="H19" s="140" t="s">
        <v>74</v>
      </c>
      <c r="I19" s="317"/>
      <c r="J19" s="142" t="s">
        <v>2</v>
      </c>
      <c r="K19" s="143" t="s">
        <v>3</v>
      </c>
      <c r="L19" s="144" t="s">
        <v>6</v>
      </c>
      <c r="M19" s="143" t="s">
        <v>21</v>
      </c>
      <c r="N19" s="304"/>
      <c r="O19" s="276"/>
      <c r="P19" s="278"/>
      <c r="Q19" s="280"/>
      <c r="R19" s="282"/>
      <c r="S19" s="293"/>
      <c r="T19" s="295"/>
      <c r="U19" s="145" t="s">
        <v>92</v>
      </c>
      <c r="V19" s="146" t="s">
        <v>91</v>
      </c>
      <c r="W19" s="299"/>
      <c r="X19" s="299"/>
      <c r="Y19" s="162" t="s">
        <v>16</v>
      </c>
      <c r="Z19" s="147" t="s">
        <v>93</v>
      </c>
      <c r="AA19" s="146" t="s">
        <v>94</v>
      </c>
      <c r="AB19" s="288"/>
      <c r="AC19" s="290"/>
      <c r="AD19" s="290"/>
      <c r="AE19" s="163" t="s">
        <v>8</v>
      </c>
      <c r="AF19" s="282"/>
      <c r="AG19" s="148" t="s">
        <v>27</v>
      </c>
      <c r="AH19" s="164" t="s">
        <v>32</v>
      </c>
      <c r="AI19" s="145" t="s">
        <v>26</v>
      </c>
      <c r="AJ19" s="146" t="s">
        <v>70</v>
      </c>
      <c r="AK19" s="149" t="s">
        <v>24</v>
      </c>
      <c r="AU19" s="20" t="s">
        <v>18</v>
      </c>
      <c r="AV19" s="21"/>
      <c r="AW19" s="22" t="s">
        <v>73</v>
      </c>
      <c r="AX19" s="23" t="s">
        <v>74</v>
      </c>
      <c r="AY19" s="22" t="s">
        <v>73</v>
      </c>
      <c r="AZ19" s="23" t="s">
        <v>74</v>
      </c>
      <c r="BA19" s="25"/>
      <c r="BB19" s="24" t="s">
        <v>2</v>
      </c>
      <c r="BC19" s="26" t="s">
        <v>3</v>
      </c>
      <c r="BD19" s="274"/>
      <c r="BE19" s="27"/>
      <c r="BF19" s="28" t="s">
        <v>80</v>
      </c>
      <c r="BG19" s="29" t="s">
        <v>79</v>
      </c>
      <c r="BH19" s="30" t="s">
        <v>79</v>
      </c>
    </row>
    <row r="20" spans="2:60" ht="15" thickBot="1" x14ac:dyDescent="0.35">
      <c r="B20" s="286"/>
      <c r="C20" s="136" t="s">
        <v>120</v>
      </c>
      <c r="D20" s="129" t="s">
        <v>25</v>
      </c>
      <c r="E20" s="50" t="s">
        <v>9</v>
      </c>
      <c r="F20" s="34" t="s">
        <v>10</v>
      </c>
      <c r="G20" s="33" t="s">
        <v>9</v>
      </c>
      <c r="H20" s="114" t="s">
        <v>10</v>
      </c>
      <c r="I20" s="126" t="s">
        <v>12</v>
      </c>
      <c r="J20" s="36" t="s">
        <v>30</v>
      </c>
      <c r="K20" s="37" t="s">
        <v>96</v>
      </c>
      <c r="L20" s="38" t="s">
        <v>30</v>
      </c>
      <c r="M20" s="49" t="s">
        <v>30</v>
      </c>
      <c r="N20" s="38" t="s">
        <v>30</v>
      </c>
      <c r="O20" s="39" t="s">
        <v>9</v>
      </c>
      <c r="P20" s="35" t="s">
        <v>25</v>
      </c>
      <c r="Q20" s="36" t="s">
        <v>106</v>
      </c>
      <c r="R20" s="40" t="s">
        <v>55</v>
      </c>
      <c r="S20" s="41" t="s">
        <v>25</v>
      </c>
      <c r="T20" s="42" t="s">
        <v>55</v>
      </c>
      <c r="U20" s="43" t="s">
        <v>9</v>
      </c>
      <c r="V20" s="44" t="s">
        <v>9</v>
      </c>
      <c r="W20" s="45" t="s">
        <v>99</v>
      </c>
      <c r="X20" s="45" t="s">
        <v>9</v>
      </c>
      <c r="Y20" s="38" t="s">
        <v>30</v>
      </c>
      <c r="Z20" s="36" t="s">
        <v>30</v>
      </c>
      <c r="AA20" s="37" t="s">
        <v>30</v>
      </c>
      <c r="AB20" s="46" t="s">
        <v>9</v>
      </c>
      <c r="AC20" s="46" t="s">
        <v>9</v>
      </c>
      <c r="AD20" s="46" t="s">
        <v>9</v>
      </c>
      <c r="AE20" s="38" t="s">
        <v>30</v>
      </c>
      <c r="AF20" s="40" t="s">
        <v>30</v>
      </c>
      <c r="AG20" s="47" t="s">
        <v>22</v>
      </c>
      <c r="AH20" s="48" t="s">
        <v>22</v>
      </c>
      <c r="AI20" s="38" t="s">
        <v>30</v>
      </c>
      <c r="AJ20" s="155" t="s">
        <v>30</v>
      </c>
      <c r="AK20" s="156" t="s">
        <v>25</v>
      </c>
      <c r="AU20" s="31"/>
      <c r="AV20" s="32"/>
      <c r="AW20" s="33" t="s">
        <v>9</v>
      </c>
      <c r="AX20" s="34" t="s">
        <v>10</v>
      </c>
      <c r="AY20" s="33" t="s">
        <v>9</v>
      </c>
      <c r="AZ20" s="34" t="s">
        <v>10</v>
      </c>
      <c r="BA20" s="35" t="s">
        <v>12</v>
      </c>
      <c r="BB20" s="36" t="s">
        <v>30</v>
      </c>
      <c r="BC20" s="40" t="s">
        <v>1</v>
      </c>
      <c r="BD20" s="38" t="s">
        <v>30</v>
      </c>
      <c r="BE20" s="49" t="s">
        <v>9</v>
      </c>
      <c r="BF20" s="50"/>
      <c r="BG20" s="51"/>
      <c r="BH20" s="52"/>
    </row>
    <row r="21" spans="2:60" x14ac:dyDescent="0.3">
      <c r="B21" s="285">
        <f>F13</f>
        <v>79301137</v>
      </c>
      <c r="C21" s="229"/>
      <c r="D21" s="229" t="s">
        <v>149</v>
      </c>
      <c r="E21" s="229">
        <v>6.8</v>
      </c>
      <c r="F21" s="229">
        <v>9</v>
      </c>
      <c r="G21" s="169">
        <f>IF(E21&lt;&gt;"",$N$14-E21,"")</f>
        <v>-6.8</v>
      </c>
      <c r="H21" s="115">
        <f t="shared" ref="H21:H36" si="0">IF(F21=12,12,IF(F21=1,11,IF(F21=2,10,IF(F21=3,9,IF(F21=4,8,IF(F21=5,7,IF(F21=6,6,IF(F21=7,5,IF(F21=8,4,IF(F21=9,3,IF(F21=10,2,IF(F21=11,1,IF(F21="","")))))))))))))</f>
        <v>3</v>
      </c>
      <c r="I21" s="232">
        <v>150</v>
      </c>
      <c r="J21" s="54"/>
      <c r="K21" s="55"/>
      <c r="L21" s="56" t="s">
        <v>17</v>
      </c>
      <c r="M21" s="55"/>
      <c r="N21" s="56"/>
      <c r="O21" s="234"/>
      <c r="P21" s="57"/>
      <c r="Q21" s="58"/>
      <c r="R21" s="59"/>
      <c r="S21" s="60" t="s">
        <v>156</v>
      </c>
      <c r="T21" s="228" t="s">
        <v>132</v>
      </c>
      <c r="U21" s="221"/>
      <c r="V21" s="64"/>
      <c r="W21" s="222"/>
      <c r="X21" s="223">
        <v>5.4</v>
      </c>
      <c r="Y21" s="57"/>
      <c r="Z21" s="58"/>
      <c r="AA21" s="61"/>
      <c r="AB21" s="224"/>
      <c r="AC21" s="224"/>
      <c r="AD21" s="224"/>
      <c r="AE21" s="57"/>
      <c r="AF21" s="62"/>
      <c r="AG21" s="63"/>
      <c r="AH21" s="64"/>
      <c r="AI21" s="190" t="str">
        <f>IF(OR(U21&gt;=5.1,V21&gt;=5.1),"x",IF(OR(AND(U21&lt;=5,U21&gt;0.1),AND(V21&lt;=5,V21&gt;0.1)),"-",IF(U21&lt;0.1,"")))</f>
        <v/>
      </c>
      <c r="AJ21" s="64"/>
      <c r="AK21" s="165"/>
      <c r="AU21" s="192">
        <f t="shared" ref="AU21:BC36" si="1">C21</f>
        <v>0</v>
      </c>
      <c r="AV21" s="171" t="str">
        <f t="shared" si="1"/>
        <v>RV01</v>
      </c>
      <c r="AW21" s="7">
        <f>E21</f>
        <v>6.8</v>
      </c>
      <c r="AX21" s="171">
        <f t="shared" si="1"/>
        <v>9</v>
      </c>
      <c r="AY21" s="193">
        <f t="shared" si="1"/>
        <v>-6.8</v>
      </c>
      <c r="AZ21" s="171">
        <f t="shared" si="1"/>
        <v>3</v>
      </c>
      <c r="BA21" s="194">
        <f t="shared" si="1"/>
        <v>150</v>
      </c>
      <c r="BB21" s="195">
        <f t="shared" si="1"/>
        <v>0</v>
      </c>
      <c r="BC21" s="196">
        <f t="shared" si="1"/>
        <v>0</v>
      </c>
      <c r="BD21" s="197">
        <f t="shared" ref="BD21:BE36" si="2">N21</f>
        <v>0</v>
      </c>
      <c r="BE21" s="198">
        <f t="shared" si="2"/>
        <v>0</v>
      </c>
      <c r="BF21" s="199"/>
      <c r="BG21" s="200">
        <f>R21</f>
        <v>0</v>
      </c>
      <c r="BH21" s="65"/>
    </row>
    <row r="22" spans="2:60" ht="39.6" x14ac:dyDescent="0.3">
      <c r="B22" s="286"/>
      <c r="C22" s="230"/>
      <c r="D22" s="230" t="s">
        <v>150</v>
      </c>
      <c r="E22" s="231">
        <v>16.399999999999999</v>
      </c>
      <c r="F22" s="230">
        <v>3</v>
      </c>
      <c r="G22" s="7">
        <f>IF(E22&lt;&gt;"",$N$14-E22,"")</f>
        <v>-16.399999999999999</v>
      </c>
      <c r="H22" s="115">
        <f t="shared" si="0"/>
        <v>9</v>
      </c>
      <c r="I22" s="230">
        <v>150</v>
      </c>
      <c r="J22" s="54"/>
      <c r="K22" s="55" t="s">
        <v>17</v>
      </c>
      <c r="L22" s="56"/>
      <c r="M22" s="55"/>
      <c r="N22" s="56"/>
      <c r="O22" s="231"/>
      <c r="P22" s="57"/>
      <c r="Q22" s="58"/>
      <c r="R22" s="59"/>
      <c r="S22" s="60" t="s">
        <v>157</v>
      </c>
      <c r="T22" s="228" t="s">
        <v>132</v>
      </c>
      <c r="U22" s="63"/>
      <c r="V22" s="64"/>
      <c r="W22" s="222"/>
      <c r="X22" s="223"/>
      <c r="Y22" s="57"/>
      <c r="Z22" s="67"/>
      <c r="AA22" s="68"/>
      <c r="AB22" s="224"/>
      <c r="AC22" s="224"/>
      <c r="AD22" s="224"/>
      <c r="AE22" s="57"/>
      <c r="AF22" s="69"/>
      <c r="AG22" s="63"/>
      <c r="AH22" s="64"/>
      <c r="AI22" s="190" t="str">
        <f t="shared" ref="AI22:AI36" si="3">IF(OR(U22&gt;=5.1,V22&gt;=5.1),"x",IF(OR(AND(U22&lt;=5,U22&gt;0.1),AND(V22&lt;=5,V22&gt;0.1)),"-",IF(U22&lt;0.1,"")))</f>
        <v/>
      </c>
      <c r="AJ22" s="64"/>
      <c r="AK22" s="166"/>
      <c r="AU22" s="192">
        <f t="shared" si="1"/>
        <v>0</v>
      </c>
      <c r="AV22" s="171" t="str">
        <f t="shared" si="1"/>
        <v>GA02</v>
      </c>
      <c r="AW22" s="7">
        <f t="shared" si="1"/>
        <v>16.399999999999999</v>
      </c>
      <c r="AX22" s="171">
        <f>F22</f>
        <v>3</v>
      </c>
      <c r="AY22" s="193">
        <f t="shared" si="1"/>
        <v>-16.399999999999999</v>
      </c>
      <c r="AZ22" s="171">
        <f t="shared" si="1"/>
        <v>9</v>
      </c>
      <c r="BA22" s="194">
        <f t="shared" si="1"/>
        <v>150</v>
      </c>
      <c r="BB22" s="195">
        <f t="shared" si="1"/>
        <v>0</v>
      </c>
      <c r="BC22" s="196" t="str">
        <f t="shared" si="1"/>
        <v>x</v>
      </c>
      <c r="BD22" s="197">
        <f t="shared" si="2"/>
        <v>0</v>
      </c>
      <c r="BE22" s="201">
        <f t="shared" si="2"/>
        <v>0</v>
      </c>
      <c r="BF22" s="199"/>
      <c r="BG22" s="200">
        <f t="shared" ref="BG22:BG36" si="4">R22</f>
        <v>0</v>
      </c>
      <c r="BH22" s="65"/>
    </row>
    <row r="23" spans="2:60" ht="39.6" x14ac:dyDescent="0.3">
      <c r="B23" s="286"/>
      <c r="C23" s="230"/>
      <c r="D23" s="230" t="s">
        <v>151</v>
      </c>
      <c r="E23" s="231">
        <v>26.9</v>
      </c>
      <c r="F23" s="230">
        <v>3</v>
      </c>
      <c r="G23" s="7">
        <f t="shared" ref="G23:G36" si="5">IF(E23&lt;&gt;"",$N$14-E23,"")</f>
        <v>-26.9</v>
      </c>
      <c r="H23" s="115">
        <f t="shared" si="0"/>
        <v>9</v>
      </c>
      <c r="I23" s="230">
        <v>150</v>
      </c>
      <c r="J23" s="70"/>
      <c r="K23" s="55" t="s">
        <v>17</v>
      </c>
      <c r="L23" s="56"/>
      <c r="M23" s="55"/>
      <c r="N23" s="56"/>
      <c r="O23" s="231"/>
      <c r="P23" s="57"/>
      <c r="Q23" s="58"/>
      <c r="R23" s="59"/>
      <c r="S23" s="60" t="s">
        <v>158</v>
      </c>
      <c r="T23" s="228" t="s">
        <v>143</v>
      </c>
      <c r="U23" s="63"/>
      <c r="V23" s="64"/>
      <c r="W23" s="222"/>
      <c r="X23" s="223">
        <v>5.4</v>
      </c>
      <c r="Y23" s="57"/>
      <c r="Z23" s="58"/>
      <c r="AA23" s="71"/>
      <c r="AB23" s="224"/>
      <c r="AC23" s="224"/>
      <c r="AD23" s="224"/>
      <c r="AE23" s="57"/>
      <c r="AF23" s="59"/>
      <c r="AG23" s="63"/>
      <c r="AH23" s="64"/>
      <c r="AI23" s="190" t="str">
        <f t="shared" si="3"/>
        <v/>
      </c>
      <c r="AJ23" s="64"/>
      <c r="AK23" s="166"/>
      <c r="AU23" s="192">
        <f t="shared" si="1"/>
        <v>0</v>
      </c>
      <c r="AV23" s="171" t="str">
        <f t="shared" si="1"/>
        <v>GA03</v>
      </c>
      <c r="AW23" s="7">
        <f t="shared" si="1"/>
        <v>26.9</v>
      </c>
      <c r="AX23" s="171">
        <f t="shared" si="1"/>
        <v>3</v>
      </c>
      <c r="AY23" s="193">
        <f t="shared" si="1"/>
        <v>-26.9</v>
      </c>
      <c r="AZ23" s="171">
        <f t="shared" si="1"/>
        <v>9</v>
      </c>
      <c r="BA23" s="194">
        <f t="shared" si="1"/>
        <v>150</v>
      </c>
      <c r="BB23" s="195">
        <f t="shared" si="1"/>
        <v>0</v>
      </c>
      <c r="BC23" s="196" t="str">
        <f t="shared" si="1"/>
        <v>x</v>
      </c>
      <c r="BD23" s="197">
        <f t="shared" si="2"/>
        <v>0</v>
      </c>
      <c r="BE23" s="201">
        <f t="shared" si="2"/>
        <v>0</v>
      </c>
      <c r="BF23" s="199"/>
      <c r="BG23" s="200">
        <f t="shared" si="4"/>
        <v>0</v>
      </c>
      <c r="BH23" s="65"/>
    </row>
    <row r="24" spans="2:60" ht="26.4" x14ac:dyDescent="0.3">
      <c r="B24" s="286"/>
      <c r="C24" s="53"/>
      <c r="D24" s="230" t="s">
        <v>152</v>
      </c>
      <c r="E24" s="233">
        <v>28.6</v>
      </c>
      <c r="F24" s="235">
        <v>9</v>
      </c>
      <c r="G24" s="7">
        <f t="shared" si="5"/>
        <v>-28.6</v>
      </c>
      <c r="H24" s="115">
        <f t="shared" si="0"/>
        <v>3</v>
      </c>
      <c r="I24" s="235">
        <v>150</v>
      </c>
      <c r="J24" s="70"/>
      <c r="K24" s="55" t="s">
        <v>17</v>
      </c>
      <c r="L24" s="56"/>
      <c r="M24" s="55"/>
      <c r="N24" s="56"/>
      <c r="O24" s="233"/>
      <c r="P24" s="57"/>
      <c r="Q24" s="58"/>
      <c r="R24" s="59"/>
      <c r="S24" s="60" t="s">
        <v>159</v>
      </c>
      <c r="T24" s="228" t="s">
        <v>132</v>
      </c>
      <c r="U24" s="63"/>
      <c r="V24" s="64"/>
      <c r="W24" s="222"/>
      <c r="X24" s="223"/>
      <c r="Y24" s="57"/>
      <c r="Z24" s="58"/>
      <c r="AA24" s="71"/>
      <c r="AB24" s="224"/>
      <c r="AC24" s="224"/>
      <c r="AD24" s="224"/>
      <c r="AE24" s="57"/>
      <c r="AF24" s="59"/>
      <c r="AG24" s="63"/>
      <c r="AH24" s="64"/>
      <c r="AI24" s="190" t="str">
        <f t="shared" si="3"/>
        <v/>
      </c>
      <c r="AJ24" s="64"/>
      <c r="AK24" s="166"/>
      <c r="AU24" s="192">
        <f t="shared" si="1"/>
        <v>0</v>
      </c>
      <c r="AV24" s="171" t="str">
        <f t="shared" si="1"/>
        <v>HR04</v>
      </c>
      <c r="AW24" s="7">
        <f t="shared" si="1"/>
        <v>28.6</v>
      </c>
      <c r="AX24" s="171">
        <f t="shared" si="1"/>
        <v>9</v>
      </c>
      <c r="AY24" s="193">
        <f t="shared" si="1"/>
        <v>-28.6</v>
      </c>
      <c r="AZ24" s="171">
        <f t="shared" si="1"/>
        <v>3</v>
      </c>
      <c r="BA24" s="194">
        <f t="shared" si="1"/>
        <v>150</v>
      </c>
      <c r="BB24" s="195">
        <f t="shared" si="1"/>
        <v>0</v>
      </c>
      <c r="BC24" s="196" t="str">
        <f t="shared" si="1"/>
        <v>x</v>
      </c>
      <c r="BD24" s="197">
        <f t="shared" si="2"/>
        <v>0</v>
      </c>
      <c r="BE24" s="201">
        <f t="shared" si="2"/>
        <v>0</v>
      </c>
      <c r="BF24" s="199"/>
      <c r="BG24" s="200">
        <f t="shared" si="4"/>
        <v>0</v>
      </c>
      <c r="BH24" s="65"/>
    </row>
    <row r="25" spans="2:60" ht="26.4" x14ac:dyDescent="0.3">
      <c r="B25" s="286"/>
      <c r="C25" s="53"/>
      <c r="D25" s="230" t="s">
        <v>140</v>
      </c>
      <c r="E25" s="233">
        <v>36.5</v>
      </c>
      <c r="F25" s="235">
        <v>3</v>
      </c>
      <c r="G25" s="7">
        <f t="shared" si="5"/>
        <v>-36.5</v>
      </c>
      <c r="H25" s="115">
        <f t="shared" si="0"/>
        <v>9</v>
      </c>
      <c r="I25" s="235">
        <v>150</v>
      </c>
      <c r="J25" s="54"/>
      <c r="K25" s="55" t="s">
        <v>17</v>
      </c>
      <c r="L25" s="56"/>
      <c r="M25" s="55"/>
      <c r="N25" s="56"/>
      <c r="O25" s="233"/>
      <c r="P25" s="57"/>
      <c r="Q25" s="58"/>
      <c r="R25" s="59"/>
      <c r="S25" s="60" t="s">
        <v>160</v>
      </c>
      <c r="T25" s="228" t="s">
        <v>143</v>
      </c>
      <c r="U25" s="63"/>
      <c r="V25" s="64"/>
      <c r="W25" s="222"/>
      <c r="X25" s="223">
        <v>5.2</v>
      </c>
      <c r="Y25" s="57"/>
      <c r="Z25" s="58"/>
      <c r="AA25" s="71"/>
      <c r="AB25" s="224"/>
      <c r="AC25" s="224"/>
      <c r="AD25" s="224"/>
      <c r="AE25" s="57"/>
      <c r="AF25" s="59"/>
      <c r="AG25" s="63"/>
      <c r="AH25" s="64"/>
      <c r="AI25" s="190" t="str">
        <f t="shared" si="3"/>
        <v/>
      </c>
      <c r="AJ25" s="64"/>
      <c r="AK25" s="166"/>
      <c r="AU25" s="192">
        <f t="shared" si="1"/>
        <v>0</v>
      </c>
      <c r="AV25" s="171" t="str">
        <f t="shared" si="1"/>
        <v>GA05</v>
      </c>
      <c r="AW25" s="7">
        <f t="shared" si="1"/>
        <v>36.5</v>
      </c>
      <c r="AX25" s="171">
        <f t="shared" si="1"/>
        <v>3</v>
      </c>
      <c r="AY25" s="193">
        <f t="shared" si="1"/>
        <v>-36.5</v>
      </c>
      <c r="AZ25" s="171">
        <f t="shared" si="1"/>
        <v>9</v>
      </c>
      <c r="BA25" s="194">
        <f t="shared" si="1"/>
        <v>150</v>
      </c>
      <c r="BB25" s="195">
        <f t="shared" si="1"/>
        <v>0</v>
      </c>
      <c r="BC25" s="196" t="str">
        <f t="shared" si="1"/>
        <v>x</v>
      </c>
      <c r="BD25" s="197">
        <f t="shared" si="2"/>
        <v>0</v>
      </c>
      <c r="BE25" s="201">
        <f t="shared" si="2"/>
        <v>0</v>
      </c>
      <c r="BF25" s="199"/>
      <c r="BG25" s="200">
        <f t="shared" si="4"/>
        <v>0</v>
      </c>
      <c r="BH25" s="65"/>
    </row>
    <row r="26" spans="2:60" x14ac:dyDescent="0.3">
      <c r="B26" s="286"/>
      <c r="C26" s="53"/>
      <c r="D26" s="230" t="s">
        <v>131</v>
      </c>
      <c r="E26" s="233">
        <v>39.1</v>
      </c>
      <c r="F26" s="235">
        <v>9</v>
      </c>
      <c r="G26" s="7">
        <f t="shared" si="5"/>
        <v>-39.1</v>
      </c>
      <c r="H26" s="115">
        <f t="shared" si="0"/>
        <v>3</v>
      </c>
      <c r="I26" s="235">
        <v>150</v>
      </c>
      <c r="J26" s="170"/>
      <c r="K26" s="55"/>
      <c r="L26" s="56" t="s">
        <v>17</v>
      </c>
      <c r="M26" s="55"/>
      <c r="N26" s="56"/>
      <c r="O26" s="233"/>
      <c r="P26" s="57"/>
      <c r="Q26" s="58"/>
      <c r="R26" s="59"/>
      <c r="S26" s="60" t="s">
        <v>161</v>
      </c>
      <c r="T26" s="228"/>
      <c r="U26" s="63"/>
      <c r="V26" s="64"/>
      <c r="W26" s="222"/>
      <c r="X26" s="223"/>
      <c r="Y26" s="57"/>
      <c r="Z26" s="58"/>
      <c r="AA26" s="71"/>
      <c r="AB26" s="224"/>
      <c r="AC26" s="224"/>
      <c r="AD26" s="224"/>
      <c r="AE26" s="57"/>
      <c r="AF26" s="59"/>
      <c r="AG26" s="63"/>
      <c r="AH26" s="64"/>
      <c r="AI26" s="190" t="str">
        <f t="shared" si="3"/>
        <v/>
      </c>
      <c r="AJ26" s="64"/>
      <c r="AK26" s="166"/>
      <c r="AU26" s="192">
        <f t="shared" si="1"/>
        <v>0</v>
      </c>
      <c r="AV26" s="171" t="str">
        <f t="shared" si="1"/>
        <v>RV06</v>
      </c>
      <c r="AW26" s="7">
        <f t="shared" si="1"/>
        <v>39.1</v>
      </c>
      <c r="AX26" s="171">
        <f t="shared" si="1"/>
        <v>9</v>
      </c>
      <c r="AY26" s="193">
        <f t="shared" si="1"/>
        <v>-39.1</v>
      </c>
      <c r="AZ26" s="171">
        <f t="shared" si="1"/>
        <v>3</v>
      </c>
      <c r="BA26" s="194">
        <f t="shared" si="1"/>
        <v>150</v>
      </c>
      <c r="BB26" s="195">
        <f t="shared" si="1"/>
        <v>0</v>
      </c>
      <c r="BC26" s="196">
        <f t="shared" si="1"/>
        <v>0</v>
      </c>
      <c r="BD26" s="197">
        <f t="shared" si="2"/>
        <v>0</v>
      </c>
      <c r="BE26" s="201">
        <f t="shared" si="2"/>
        <v>0</v>
      </c>
      <c r="BF26" s="199"/>
      <c r="BG26" s="200">
        <f t="shared" si="4"/>
        <v>0</v>
      </c>
      <c r="BH26" s="65"/>
    </row>
    <row r="27" spans="2:60" ht="26.4" x14ac:dyDescent="0.3">
      <c r="B27" s="286"/>
      <c r="C27" s="53"/>
      <c r="D27" s="235" t="s">
        <v>153</v>
      </c>
      <c r="E27" s="233">
        <v>40.200000000000003</v>
      </c>
      <c r="F27" s="235">
        <v>9</v>
      </c>
      <c r="G27" s="7">
        <f t="shared" si="5"/>
        <v>-40.200000000000003</v>
      </c>
      <c r="H27" s="115">
        <f t="shared" si="0"/>
        <v>3</v>
      </c>
      <c r="I27" s="235">
        <v>150</v>
      </c>
      <c r="J27" s="54"/>
      <c r="K27" s="55" t="s">
        <v>17</v>
      </c>
      <c r="L27" s="56"/>
      <c r="M27" s="55"/>
      <c r="N27" s="56"/>
      <c r="O27" s="66"/>
      <c r="P27" s="57"/>
      <c r="Q27" s="58"/>
      <c r="R27" s="59"/>
      <c r="S27" s="60" t="s">
        <v>162</v>
      </c>
      <c r="T27" s="228" t="s">
        <v>143</v>
      </c>
      <c r="U27" s="63"/>
      <c r="V27" s="64"/>
      <c r="W27" s="222"/>
      <c r="X27" s="223">
        <v>3.9</v>
      </c>
      <c r="Y27" s="57"/>
      <c r="Z27" s="67"/>
      <c r="AA27" s="68"/>
      <c r="AB27" s="224"/>
      <c r="AC27" s="224"/>
      <c r="AD27" s="224"/>
      <c r="AE27" s="57"/>
      <c r="AF27" s="59"/>
      <c r="AG27" s="63"/>
      <c r="AH27" s="64"/>
      <c r="AI27" s="190" t="str">
        <f t="shared" si="3"/>
        <v/>
      </c>
      <c r="AJ27" s="64"/>
      <c r="AK27" s="166"/>
      <c r="AU27" s="192">
        <f t="shared" si="1"/>
        <v>0</v>
      </c>
      <c r="AV27" s="171" t="str">
        <f t="shared" si="1"/>
        <v>GA07</v>
      </c>
      <c r="AW27" s="7">
        <f t="shared" si="1"/>
        <v>40.200000000000003</v>
      </c>
      <c r="AX27" s="171">
        <f t="shared" si="1"/>
        <v>9</v>
      </c>
      <c r="AY27" s="193">
        <f t="shared" si="1"/>
        <v>-40.200000000000003</v>
      </c>
      <c r="AZ27" s="171">
        <f t="shared" si="1"/>
        <v>3</v>
      </c>
      <c r="BA27" s="194">
        <f t="shared" si="1"/>
        <v>150</v>
      </c>
      <c r="BB27" s="195">
        <f t="shared" si="1"/>
        <v>0</v>
      </c>
      <c r="BC27" s="196" t="str">
        <f t="shared" si="1"/>
        <v>x</v>
      </c>
      <c r="BD27" s="197">
        <f t="shared" si="2"/>
        <v>0</v>
      </c>
      <c r="BE27" s="201">
        <f t="shared" si="2"/>
        <v>0</v>
      </c>
      <c r="BF27" s="199"/>
      <c r="BG27" s="200">
        <f t="shared" si="4"/>
        <v>0</v>
      </c>
      <c r="BH27" s="65"/>
    </row>
    <row r="28" spans="2:60" ht="26.4" x14ac:dyDescent="0.3">
      <c r="B28" s="286"/>
      <c r="C28" s="53"/>
      <c r="D28" s="235" t="s">
        <v>154</v>
      </c>
      <c r="E28" s="236">
        <v>48.6</v>
      </c>
      <c r="F28" s="236">
        <v>3</v>
      </c>
      <c r="G28" s="7">
        <f t="shared" si="5"/>
        <v>-48.6</v>
      </c>
      <c r="H28" s="115">
        <f t="shared" si="0"/>
        <v>9</v>
      </c>
      <c r="I28" s="235">
        <v>150</v>
      </c>
      <c r="J28" s="70"/>
      <c r="K28" s="55" t="s">
        <v>17</v>
      </c>
      <c r="L28" s="56"/>
      <c r="M28" s="55"/>
      <c r="N28" s="56"/>
      <c r="O28" s="72"/>
      <c r="P28" s="57"/>
      <c r="Q28" s="58"/>
      <c r="R28" s="59"/>
      <c r="S28" s="60" t="s">
        <v>164</v>
      </c>
      <c r="T28" s="228" t="s">
        <v>143</v>
      </c>
      <c r="U28" s="63"/>
      <c r="V28" s="64"/>
      <c r="W28" s="222"/>
      <c r="X28" s="223">
        <v>5.2</v>
      </c>
      <c r="Y28" s="57"/>
      <c r="Z28" s="58"/>
      <c r="AA28" s="61"/>
      <c r="AB28" s="224"/>
      <c r="AC28" s="224"/>
      <c r="AD28" s="224"/>
      <c r="AE28" s="57"/>
      <c r="AF28" s="59"/>
      <c r="AG28" s="63"/>
      <c r="AH28" s="64"/>
      <c r="AI28" s="190" t="str">
        <f t="shared" si="3"/>
        <v/>
      </c>
      <c r="AJ28" s="64"/>
      <c r="AK28" s="166"/>
      <c r="AU28" s="192">
        <f t="shared" si="1"/>
        <v>0</v>
      </c>
      <c r="AV28" s="171" t="str">
        <f t="shared" si="1"/>
        <v>GA08</v>
      </c>
      <c r="AW28" s="7">
        <f t="shared" si="1"/>
        <v>48.6</v>
      </c>
      <c r="AX28" s="171">
        <f t="shared" si="1"/>
        <v>3</v>
      </c>
      <c r="AY28" s="193">
        <f t="shared" si="1"/>
        <v>-48.6</v>
      </c>
      <c r="AZ28" s="171">
        <f t="shared" si="1"/>
        <v>9</v>
      </c>
      <c r="BA28" s="194">
        <f t="shared" si="1"/>
        <v>150</v>
      </c>
      <c r="BB28" s="195">
        <f t="shared" si="1"/>
        <v>0</v>
      </c>
      <c r="BC28" s="196" t="str">
        <f t="shared" si="1"/>
        <v>x</v>
      </c>
      <c r="BD28" s="197">
        <f t="shared" si="2"/>
        <v>0</v>
      </c>
      <c r="BE28" s="201">
        <f t="shared" si="2"/>
        <v>0</v>
      </c>
      <c r="BF28" s="199"/>
      <c r="BG28" s="200">
        <f t="shared" si="4"/>
        <v>0</v>
      </c>
      <c r="BH28" s="65"/>
    </row>
    <row r="29" spans="2:60" x14ac:dyDescent="0.3">
      <c r="B29" s="286"/>
      <c r="C29" s="53"/>
      <c r="D29" s="235" t="s">
        <v>155</v>
      </c>
      <c r="E29" s="236">
        <v>52.2</v>
      </c>
      <c r="F29" s="236">
        <v>9</v>
      </c>
      <c r="G29" s="7">
        <f t="shared" si="5"/>
        <v>-52.2</v>
      </c>
      <c r="H29" s="115">
        <f t="shared" si="0"/>
        <v>3</v>
      </c>
      <c r="I29" s="235">
        <v>150</v>
      </c>
      <c r="J29" s="70"/>
      <c r="K29" s="55"/>
      <c r="L29" s="56" t="s">
        <v>17</v>
      </c>
      <c r="M29" s="55"/>
      <c r="N29" s="56"/>
      <c r="O29" s="72"/>
      <c r="P29" s="57"/>
      <c r="Q29" s="58"/>
      <c r="R29" s="59"/>
      <c r="S29" s="60" t="s">
        <v>163</v>
      </c>
      <c r="T29" s="228"/>
      <c r="U29" s="63"/>
      <c r="V29" s="64"/>
      <c r="W29" s="222"/>
      <c r="X29" s="223"/>
      <c r="Y29" s="57"/>
      <c r="Z29" s="58"/>
      <c r="AA29" s="61"/>
      <c r="AB29" s="224"/>
      <c r="AC29" s="224"/>
      <c r="AD29" s="224"/>
      <c r="AE29" s="57"/>
      <c r="AF29" s="59"/>
      <c r="AG29" s="63"/>
      <c r="AH29" s="64"/>
      <c r="AI29" s="190" t="str">
        <f t="shared" si="3"/>
        <v/>
      </c>
      <c r="AJ29" s="64"/>
      <c r="AK29" s="166"/>
      <c r="AU29" s="192">
        <f t="shared" si="1"/>
        <v>0</v>
      </c>
      <c r="AV29" s="171" t="str">
        <f t="shared" si="1"/>
        <v>RV09</v>
      </c>
      <c r="AW29" s="7">
        <f t="shared" si="1"/>
        <v>52.2</v>
      </c>
      <c r="AX29" s="171">
        <f t="shared" si="1"/>
        <v>9</v>
      </c>
      <c r="AY29" s="193">
        <f t="shared" si="1"/>
        <v>-52.2</v>
      </c>
      <c r="AZ29" s="171">
        <f t="shared" si="1"/>
        <v>3</v>
      </c>
      <c r="BA29" s="194">
        <f t="shared" si="1"/>
        <v>150</v>
      </c>
      <c r="BB29" s="195">
        <f t="shared" si="1"/>
        <v>0</v>
      </c>
      <c r="BC29" s="196">
        <f t="shared" si="1"/>
        <v>0</v>
      </c>
      <c r="BD29" s="197">
        <f t="shared" si="2"/>
        <v>0</v>
      </c>
      <c r="BE29" s="201">
        <f t="shared" si="2"/>
        <v>0</v>
      </c>
      <c r="BF29" s="199"/>
      <c r="BG29" s="200">
        <f t="shared" si="4"/>
        <v>0</v>
      </c>
      <c r="BH29" s="65"/>
    </row>
    <row r="30" spans="2:60" x14ac:dyDescent="0.3">
      <c r="B30" s="286"/>
      <c r="C30" s="53"/>
      <c r="D30" s="130"/>
      <c r="E30" s="172" t="str">
        <f t="shared" ref="E30:E36" ca="1" si="6">IF(G30&lt;&gt;"",$N$14-G30,"")</f>
        <v/>
      </c>
      <c r="F30" s="171" t="str">
        <f t="shared" ref="F30:F36" ca="1" si="7">IF(H30=12,12,IF(H30=1,11,IF(H30=2,10,IF(H30=3,9,IF(H30=4,8,IF(H30=5,7,IF(H30=6,6,IF(H30=7,5,IF(H30=8,4,IF(H30=9,3,IF(H30=10,2,IF(H30=11,1,IF(H30="","")))))))))))))</f>
        <v/>
      </c>
      <c r="G30" s="7" t="str">
        <f t="shared" ca="1" si="5"/>
        <v/>
      </c>
      <c r="H30" s="115" t="str">
        <f t="shared" ca="1" si="0"/>
        <v/>
      </c>
      <c r="I30" s="127"/>
      <c r="J30" s="70"/>
      <c r="K30" s="55"/>
      <c r="L30" s="56"/>
      <c r="M30" s="55"/>
      <c r="N30" s="56"/>
      <c r="O30" s="72"/>
      <c r="P30" s="57"/>
      <c r="Q30" s="58"/>
      <c r="R30" s="59"/>
      <c r="S30" s="60"/>
      <c r="T30" s="228"/>
      <c r="U30" s="63"/>
      <c r="V30" s="64"/>
      <c r="W30" s="222"/>
      <c r="X30" s="223"/>
      <c r="Y30" s="57"/>
      <c r="Z30" s="58"/>
      <c r="AA30" s="61"/>
      <c r="AB30" s="224"/>
      <c r="AC30" s="224"/>
      <c r="AD30" s="224"/>
      <c r="AE30" s="57"/>
      <c r="AF30" s="59"/>
      <c r="AG30" s="63"/>
      <c r="AH30" s="64"/>
      <c r="AI30" s="190" t="str">
        <f t="shared" si="3"/>
        <v/>
      </c>
      <c r="AJ30" s="64"/>
      <c r="AK30" s="166"/>
      <c r="AU30" s="192">
        <f t="shared" si="1"/>
        <v>0</v>
      </c>
      <c r="AV30" s="171">
        <f t="shared" si="1"/>
        <v>0</v>
      </c>
      <c r="AW30" s="7" t="str">
        <f t="shared" ca="1" si="1"/>
        <v/>
      </c>
      <c r="AX30" s="171" t="str">
        <f t="shared" ca="1" si="1"/>
        <v/>
      </c>
      <c r="AY30" s="193" t="str">
        <f t="shared" ca="1" si="1"/>
        <v/>
      </c>
      <c r="AZ30" s="171" t="str">
        <f t="shared" ca="1" si="1"/>
        <v/>
      </c>
      <c r="BA30" s="194">
        <f t="shared" si="1"/>
        <v>0</v>
      </c>
      <c r="BB30" s="195">
        <f t="shared" si="1"/>
        <v>0</v>
      </c>
      <c r="BC30" s="196">
        <f t="shared" si="1"/>
        <v>0</v>
      </c>
      <c r="BD30" s="197">
        <f t="shared" si="2"/>
        <v>0</v>
      </c>
      <c r="BE30" s="201">
        <f t="shared" si="2"/>
        <v>0</v>
      </c>
      <c r="BF30" s="199"/>
      <c r="BG30" s="200">
        <f t="shared" si="4"/>
        <v>0</v>
      </c>
      <c r="BH30" s="65"/>
    </row>
    <row r="31" spans="2:60" x14ac:dyDescent="0.3">
      <c r="B31" s="286"/>
      <c r="C31" s="53"/>
      <c r="D31" s="130"/>
      <c r="E31" s="172" t="str">
        <f t="shared" ca="1" si="6"/>
        <v/>
      </c>
      <c r="F31" s="171" t="str">
        <f t="shared" ca="1" si="7"/>
        <v/>
      </c>
      <c r="G31" s="7" t="str">
        <f t="shared" ca="1" si="5"/>
        <v/>
      </c>
      <c r="H31" s="115" t="str">
        <f t="shared" ca="1" si="0"/>
        <v/>
      </c>
      <c r="I31" s="127"/>
      <c r="J31" s="70"/>
      <c r="K31" s="55"/>
      <c r="L31" s="56"/>
      <c r="M31" s="55"/>
      <c r="N31" s="56"/>
      <c r="O31" s="72"/>
      <c r="P31" s="57"/>
      <c r="Q31" s="58"/>
      <c r="R31" s="59"/>
      <c r="S31" s="60"/>
      <c r="T31" s="228"/>
      <c r="U31" s="63"/>
      <c r="V31" s="64"/>
      <c r="W31" s="222"/>
      <c r="X31" s="223"/>
      <c r="Y31" s="57"/>
      <c r="Z31" s="58"/>
      <c r="AA31" s="61"/>
      <c r="AB31" s="224"/>
      <c r="AC31" s="224"/>
      <c r="AD31" s="224"/>
      <c r="AE31" s="57"/>
      <c r="AF31" s="59"/>
      <c r="AG31" s="63"/>
      <c r="AH31" s="64"/>
      <c r="AI31" s="190" t="str">
        <f t="shared" si="3"/>
        <v/>
      </c>
      <c r="AJ31" s="64"/>
      <c r="AK31" s="166"/>
      <c r="AU31" s="192">
        <f t="shared" si="1"/>
        <v>0</v>
      </c>
      <c r="AV31" s="171">
        <f t="shared" si="1"/>
        <v>0</v>
      </c>
      <c r="AW31" s="7" t="str">
        <f t="shared" ca="1" si="1"/>
        <v/>
      </c>
      <c r="AX31" s="171" t="str">
        <f t="shared" ca="1" si="1"/>
        <v/>
      </c>
      <c r="AY31" s="193" t="str">
        <f t="shared" ca="1" si="1"/>
        <v/>
      </c>
      <c r="AZ31" s="171" t="str">
        <f t="shared" ca="1" si="1"/>
        <v/>
      </c>
      <c r="BA31" s="194">
        <f t="shared" si="1"/>
        <v>0</v>
      </c>
      <c r="BB31" s="195">
        <f t="shared" si="1"/>
        <v>0</v>
      </c>
      <c r="BC31" s="196">
        <f t="shared" si="1"/>
        <v>0</v>
      </c>
      <c r="BD31" s="197">
        <f t="shared" si="2"/>
        <v>0</v>
      </c>
      <c r="BE31" s="201">
        <f t="shared" si="2"/>
        <v>0</v>
      </c>
      <c r="BF31" s="199"/>
      <c r="BG31" s="200">
        <f t="shared" si="4"/>
        <v>0</v>
      </c>
      <c r="BH31" s="65"/>
    </row>
    <row r="32" spans="2:60" x14ac:dyDescent="0.3">
      <c r="B32" s="286"/>
      <c r="C32" s="53"/>
      <c r="D32" s="130"/>
      <c r="E32" s="172" t="str">
        <f t="shared" ca="1" si="6"/>
        <v/>
      </c>
      <c r="F32" s="171" t="str">
        <f t="shared" ca="1" si="7"/>
        <v/>
      </c>
      <c r="G32" s="7" t="str">
        <f t="shared" ca="1" si="5"/>
        <v/>
      </c>
      <c r="H32" s="115" t="str">
        <f t="shared" ca="1" si="0"/>
        <v/>
      </c>
      <c r="I32" s="127"/>
      <c r="J32" s="70"/>
      <c r="K32" s="55"/>
      <c r="L32" s="56"/>
      <c r="M32" s="55"/>
      <c r="N32" s="56"/>
      <c r="O32" s="72"/>
      <c r="P32" s="57"/>
      <c r="Q32" s="58"/>
      <c r="R32" s="59"/>
      <c r="S32" s="60"/>
      <c r="T32" s="228"/>
      <c r="U32" s="63"/>
      <c r="V32" s="64"/>
      <c r="W32" s="222"/>
      <c r="X32" s="223"/>
      <c r="Y32" s="57"/>
      <c r="Z32" s="58"/>
      <c r="AA32" s="61"/>
      <c r="AB32" s="224"/>
      <c r="AC32" s="224"/>
      <c r="AD32" s="224"/>
      <c r="AE32" s="57"/>
      <c r="AF32" s="59"/>
      <c r="AG32" s="63"/>
      <c r="AH32" s="64"/>
      <c r="AI32" s="190" t="str">
        <f t="shared" si="3"/>
        <v/>
      </c>
      <c r="AJ32" s="64"/>
      <c r="AK32" s="166"/>
      <c r="AU32" s="192">
        <f t="shared" si="1"/>
        <v>0</v>
      </c>
      <c r="AV32" s="171">
        <f t="shared" si="1"/>
        <v>0</v>
      </c>
      <c r="AW32" s="7" t="str">
        <f t="shared" ca="1" si="1"/>
        <v/>
      </c>
      <c r="AX32" s="171" t="str">
        <f t="shared" ca="1" si="1"/>
        <v/>
      </c>
      <c r="AY32" s="193" t="str">
        <f t="shared" ca="1" si="1"/>
        <v/>
      </c>
      <c r="AZ32" s="171" t="str">
        <f t="shared" ca="1" si="1"/>
        <v/>
      </c>
      <c r="BA32" s="194">
        <f t="shared" si="1"/>
        <v>0</v>
      </c>
      <c r="BB32" s="195">
        <f t="shared" si="1"/>
        <v>0</v>
      </c>
      <c r="BC32" s="196">
        <f t="shared" si="1"/>
        <v>0</v>
      </c>
      <c r="BD32" s="197">
        <f t="shared" si="2"/>
        <v>0</v>
      </c>
      <c r="BE32" s="201">
        <f t="shared" si="2"/>
        <v>0</v>
      </c>
      <c r="BF32" s="199"/>
      <c r="BG32" s="200">
        <f t="shared" si="4"/>
        <v>0</v>
      </c>
      <c r="BH32" s="65"/>
    </row>
    <row r="33" spans="2:60" x14ac:dyDescent="0.3">
      <c r="B33" s="286"/>
      <c r="C33" s="53"/>
      <c r="D33" s="130"/>
      <c r="E33" s="172" t="str">
        <f t="shared" ca="1" si="6"/>
        <v/>
      </c>
      <c r="F33" s="171" t="str">
        <f t="shared" ca="1" si="7"/>
        <v/>
      </c>
      <c r="G33" s="7" t="str">
        <f t="shared" ca="1" si="5"/>
        <v/>
      </c>
      <c r="H33" s="115" t="str">
        <f t="shared" ca="1" si="0"/>
        <v/>
      </c>
      <c r="I33" s="127"/>
      <c r="J33" s="70"/>
      <c r="K33" s="55"/>
      <c r="L33" s="56"/>
      <c r="M33" s="55"/>
      <c r="N33" s="56"/>
      <c r="O33" s="72"/>
      <c r="P33" s="57"/>
      <c r="Q33" s="58"/>
      <c r="R33" s="59"/>
      <c r="S33" s="60"/>
      <c r="T33" s="228"/>
      <c r="U33" s="63"/>
      <c r="V33" s="64"/>
      <c r="W33" s="222"/>
      <c r="X33" s="223"/>
      <c r="Y33" s="57"/>
      <c r="Z33" s="58"/>
      <c r="AA33" s="61"/>
      <c r="AB33" s="224"/>
      <c r="AC33" s="224"/>
      <c r="AD33" s="224"/>
      <c r="AE33" s="57"/>
      <c r="AF33" s="59"/>
      <c r="AG33" s="63"/>
      <c r="AH33" s="64"/>
      <c r="AI33" s="190" t="str">
        <f t="shared" si="3"/>
        <v/>
      </c>
      <c r="AJ33" s="64"/>
      <c r="AK33" s="166"/>
      <c r="AU33" s="192">
        <f t="shared" si="1"/>
        <v>0</v>
      </c>
      <c r="AV33" s="171">
        <f t="shared" si="1"/>
        <v>0</v>
      </c>
      <c r="AW33" s="7" t="str">
        <f t="shared" ca="1" si="1"/>
        <v/>
      </c>
      <c r="AX33" s="171" t="str">
        <f t="shared" ca="1" si="1"/>
        <v/>
      </c>
      <c r="AY33" s="193" t="str">
        <f t="shared" ca="1" si="1"/>
        <v/>
      </c>
      <c r="AZ33" s="171" t="str">
        <f t="shared" ca="1" si="1"/>
        <v/>
      </c>
      <c r="BA33" s="194">
        <f t="shared" si="1"/>
        <v>0</v>
      </c>
      <c r="BB33" s="195">
        <f t="shared" si="1"/>
        <v>0</v>
      </c>
      <c r="BC33" s="196">
        <f t="shared" si="1"/>
        <v>0</v>
      </c>
      <c r="BD33" s="197">
        <f t="shared" si="2"/>
        <v>0</v>
      </c>
      <c r="BE33" s="201">
        <f t="shared" si="2"/>
        <v>0</v>
      </c>
      <c r="BF33" s="199"/>
      <c r="BG33" s="200">
        <f t="shared" si="4"/>
        <v>0</v>
      </c>
      <c r="BH33" s="65"/>
    </row>
    <row r="34" spans="2:60" x14ac:dyDescent="0.3">
      <c r="B34" s="286"/>
      <c r="C34" s="53"/>
      <c r="D34" s="130"/>
      <c r="E34" s="172" t="str">
        <f t="shared" ca="1" si="6"/>
        <v/>
      </c>
      <c r="F34" s="171" t="str">
        <f t="shared" ca="1" si="7"/>
        <v/>
      </c>
      <c r="G34" s="7" t="str">
        <f t="shared" ca="1" si="5"/>
        <v/>
      </c>
      <c r="H34" s="115" t="str">
        <f t="shared" ca="1" si="0"/>
        <v/>
      </c>
      <c r="I34" s="127"/>
      <c r="J34" s="70"/>
      <c r="K34" s="55"/>
      <c r="L34" s="56"/>
      <c r="M34" s="55"/>
      <c r="N34" s="56"/>
      <c r="O34" s="72"/>
      <c r="P34" s="57"/>
      <c r="Q34" s="58"/>
      <c r="R34" s="59"/>
      <c r="S34" s="60"/>
      <c r="T34" s="228"/>
      <c r="U34" s="63"/>
      <c r="V34" s="64"/>
      <c r="W34" s="222"/>
      <c r="X34" s="223"/>
      <c r="Y34" s="57"/>
      <c r="Z34" s="58"/>
      <c r="AA34" s="61"/>
      <c r="AB34" s="224"/>
      <c r="AC34" s="224"/>
      <c r="AD34" s="224"/>
      <c r="AE34" s="57"/>
      <c r="AF34" s="59"/>
      <c r="AG34" s="63"/>
      <c r="AH34" s="64"/>
      <c r="AI34" s="190" t="str">
        <f t="shared" si="3"/>
        <v/>
      </c>
      <c r="AJ34" s="64"/>
      <c r="AK34" s="166"/>
      <c r="AU34" s="192">
        <f t="shared" si="1"/>
        <v>0</v>
      </c>
      <c r="AV34" s="171">
        <f t="shared" si="1"/>
        <v>0</v>
      </c>
      <c r="AW34" s="7" t="str">
        <f t="shared" ca="1" si="1"/>
        <v/>
      </c>
      <c r="AX34" s="171" t="str">
        <f t="shared" ca="1" si="1"/>
        <v/>
      </c>
      <c r="AY34" s="193" t="str">
        <f t="shared" ca="1" si="1"/>
        <v/>
      </c>
      <c r="AZ34" s="171" t="str">
        <f t="shared" ca="1" si="1"/>
        <v/>
      </c>
      <c r="BA34" s="194">
        <f t="shared" si="1"/>
        <v>0</v>
      </c>
      <c r="BB34" s="195">
        <f t="shared" si="1"/>
        <v>0</v>
      </c>
      <c r="BC34" s="196">
        <f t="shared" si="1"/>
        <v>0</v>
      </c>
      <c r="BD34" s="197">
        <f t="shared" si="2"/>
        <v>0</v>
      </c>
      <c r="BE34" s="201">
        <f t="shared" si="2"/>
        <v>0</v>
      </c>
      <c r="BF34" s="199"/>
      <c r="BG34" s="200">
        <f t="shared" si="4"/>
        <v>0</v>
      </c>
      <c r="BH34" s="65"/>
    </row>
    <row r="35" spans="2:60" x14ac:dyDescent="0.3">
      <c r="B35" s="286"/>
      <c r="C35" s="53"/>
      <c r="D35" s="130"/>
      <c r="E35" s="172" t="str">
        <f t="shared" ca="1" si="6"/>
        <v/>
      </c>
      <c r="F35" s="171" t="str">
        <f t="shared" ca="1" si="7"/>
        <v/>
      </c>
      <c r="G35" s="7" t="str">
        <f t="shared" ca="1" si="5"/>
        <v/>
      </c>
      <c r="H35" s="115" t="str">
        <f t="shared" ca="1" si="0"/>
        <v/>
      </c>
      <c r="I35" s="127"/>
      <c r="J35" s="70"/>
      <c r="K35" s="55"/>
      <c r="L35" s="56"/>
      <c r="M35" s="55"/>
      <c r="N35" s="56"/>
      <c r="O35" s="72"/>
      <c r="P35" s="57"/>
      <c r="Q35" s="58"/>
      <c r="R35" s="59"/>
      <c r="S35" s="60"/>
      <c r="T35" s="228"/>
      <c r="U35" s="63"/>
      <c r="V35" s="64"/>
      <c r="W35" s="222"/>
      <c r="X35" s="223"/>
      <c r="Y35" s="57"/>
      <c r="Z35" s="58"/>
      <c r="AA35" s="61"/>
      <c r="AB35" s="224"/>
      <c r="AC35" s="224"/>
      <c r="AD35" s="224"/>
      <c r="AE35" s="57"/>
      <c r="AF35" s="59"/>
      <c r="AG35" s="63"/>
      <c r="AH35" s="64"/>
      <c r="AI35" s="190" t="str">
        <f t="shared" si="3"/>
        <v/>
      </c>
      <c r="AJ35" s="64"/>
      <c r="AK35" s="166"/>
      <c r="AU35" s="192">
        <f t="shared" si="1"/>
        <v>0</v>
      </c>
      <c r="AV35" s="171">
        <f t="shared" si="1"/>
        <v>0</v>
      </c>
      <c r="AW35" s="7" t="str">
        <f t="shared" ca="1" si="1"/>
        <v/>
      </c>
      <c r="AX35" s="171" t="str">
        <f t="shared" ca="1" si="1"/>
        <v/>
      </c>
      <c r="AY35" s="193" t="str">
        <f t="shared" ca="1" si="1"/>
        <v/>
      </c>
      <c r="AZ35" s="171" t="str">
        <f t="shared" ca="1" si="1"/>
        <v/>
      </c>
      <c r="BA35" s="194">
        <f t="shared" si="1"/>
        <v>0</v>
      </c>
      <c r="BB35" s="195">
        <f t="shared" si="1"/>
        <v>0</v>
      </c>
      <c r="BC35" s="196">
        <f t="shared" si="1"/>
        <v>0</v>
      </c>
      <c r="BD35" s="197">
        <f t="shared" si="2"/>
        <v>0</v>
      </c>
      <c r="BE35" s="201">
        <f t="shared" si="2"/>
        <v>0</v>
      </c>
      <c r="BF35" s="199"/>
      <c r="BG35" s="200">
        <f t="shared" si="4"/>
        <v>0</v>
      </c>
      <c r="BH35" s="65"/>
    </row>
    <row r="36" spans="2:60" ht="15" thickBot="1" x14ac:dyDescent="0.35">
      <c r="B36" s="286"/>
      <c r="C36" s="75"/>
      <c r="D36" s="132"/>
      <c r="E36" s="172" t="str">
        <f t="shared" ca="1" si="6"/>
        <v/>
      </c>
      <c r="F36" s="171" t="str">
        <f t="shared" ca="1" si="7"/>
        <v/>
      </c>
      <c r="G36" s="7" t="str">
        <f t="shared" ca="1" si="5"/>
        <v/>
      </c>
      <c r="H36" s="133" t="str">
        <f t="shared" ca="1" si="0"/>
        <v/>
      </c>
      <c r="I36" s="128"/>
      <c r="J36" s="157"/>
      <c r="K36" s="77"/>
      <c r="L36" s="76"/>
      <c r="M36" s="77"/>
      <c r="N36" s="76"/>
      <c r="O36" s="161"/>
      <c r="P36" s="73"/>
      <c r="Q36" s="157"/>
      <c r="R36" s="59"/>
      <c r="S36" s="74"/>
      <c r="T36" s="228"/>
      <c r="U36" s="159"/>
      <c r="V36" s="160"/>
      <c r="W36" s="225"/>
      <c r="X36" s="226"/>
      <c r="Y36" s="76"/>
      <c r="Z36" s="157"/>
      <c r="AA36" s="77"/>
      <c r="AB36" s="227"/>
      <c r="AC36" s="227"/>
      <c r="AD36" s="227"/>
      <c r="AE36" s="76"/>
      <c r="AF36" s="158"/>
      <c r="AG36" s="159"/>
      <c r="AH36" s="160"/>
      <c r="AI36" s="191" t="str">
        <f t="shared" si="3"/>
        <v/>
      </c>
      <c r="AJ36" s="160"/>
      <c r="AK36" s="167"/>
      <c r="AU36" s="202">
        <f t="shared" si="1"/>
        <v>0</v>
      </c>
      <c r="AV36" s="203">
        <f t="shared" si="1"/>
        <v>0</v>
      </c>
      <c r="AW36" s="7" t="str">
        <f t="shared" ca="1" si="1"/>
        <v/>
      </c>
      <c r="AX36" s="203" t="str">
        <f t="shared" ca="1" si="1"/>
        <v/>
      </c>
      <c r="AY36" s="204" t="str">
        <f t="shared" ca="1" si="1"/>
        <v/>
      </c>
      <c r="AZ36" s="203" t="str">
        <f t="shared" ca="1" si="1"/>
        <v/>
      </c>
      <c r="BA36" s="205">
        <f t="shared" si="1"/>
        <v>0</v>
      </c>
      <c r="BB36" s="206">
        <f t="shared" si="1"/>
        <v>0</v>
      </c>
      <c r="BC36" s="207">
        <f t="shared" si="1"/>
        <v>0</v>
      </c>
      <c r="BD36" s="208">
        <f t="shared" si="2"/>
        <v>0</v>
      </c>
      <c r="BE36" s="209">
        <f t="shared" si="2"/>
        <v>0</v>
      </c>
      <c r="BF36" s="210"/>
      <c r="BG36" s="211">
        <f t="shared" si="4"/>
        <v>0</v>
      </c>
      <c r="BH36" s="78"/>
    </row>
    <row r="37" spans="2:60" ht="15.6" x14ac:dyDescent="0.3">
      <c r="B37" s="212"/>
      <c r="C37" s="173">
        <f>COUNTA(C21:C36)</f>
        <v>0</v>
      </c>
      <c r="D37" s="267" t="s">
        <v>112</v>
      </c>
      <c r="E37" s="267"/>
      <c r="F37" s="267"/>
      <c r="G37" s="267"/>
      <c r="H37" s="267"/>
      <c r="I37" s="268"/>
      <c r="J37" s="173">
        <f>COUNTIF(J21:J36,"x")</f>
        <v>0</v>
      </c>
      <c r="K37" s="174">
        <f>COUNTIFS(K21:K36,"&lt;&gt;",K21:K36,"&lt;&gt;-")</f>
        <v>6</v>
      </c>
      <c r="L37" s="175">
        <f>COUNTIF(L21:L36,"x")</f>
        <v>3</v>
      </c>
      <c r="M37" s="174">
        <f>COUNTIF(M21:M36,"x")</f>
        <v>0</v>
      </c>
      <c r="N37" s="176">
        <f>COUNTIF(N21:N36,"x")</f>
        <v>0</v>
      </c>
      <c r="O37" s="177">
        <f>SUM(O21:O36)</f>
        <v>0</v>
      </c>
      <c r="P37" s="134"/>
      <c r="Q37" s="178">
        <f>COUNTIF(Q21:Q36,"Ja")</f>
        <v>0</v>
      </c>
      <c r="R37" s="135"/>
      <c r="S37" s="134"/>
      <c r="T37" s="135"/>
      <c r="U37" s="179">
        <f>SUM(U21:U36)</f>
        <v>0</v>
      </c>
      <c r="V37" s="180">
        <f>SUM(V21:V36)</f>
        <v>0</v>
      </c>
      <c r="W37" s="181">
        <f>SUM(W21:W36)</f>
        <v>0</v>
      </c>
      <c r="X37" s="182">
        <f>SUM(X21:X36)</f>
        <v>25.099999999999998</v>
      </c>
      <c r="Y37" s="183">
        <f>COUNTIF(Y21:Y36,"x")</f>
        <v>0</v>
      </c>
      <c r="Z37" s="184">
        <f>COUNTIF(Z21:Z36,"x")</f>
        <v>0</v>
      </c>
      <c r="AA37" s="174">
        <f>COUNTIF(AA21:AA36,"x")</f>
        <v>0</v>
      </c>
      <c r="AB37" s="185">
        <f>SUM(AB21:AB36)</f>
        <v>0</v>
      </c>
      <c r="AC37" s="185">
        <f>SUM(AC21:AC36)</f>
        <v>0</v>
      </c>
      <c r="AD37" s="185">
        <f>SUM(AD21:AD36)</f>
        <v>0</v>
      </c>
      <c r="AE37" s="183">
        <f>COUNTIF(AE21:AE36,"x")</f>
        <v>0</v>
      </c>
      <c r="AF37" s="186">
        <f>COUNTIF(AF21:AF36,"x")</f>
        <v>0</v>
      </c>
      <c r="AG37" s="187">
        <f>SUM(AG21:AG36)</f>
        <v>0</v>
      </c>
      <c r="AH37" s="188">
        <f>SUM(AH21:AH36)</f>
        <v>0</v>
      </c>
      <c r="AI37" s="183">
        <f>COUNTIF(AI21:AI36,"x")</f>
        <v>0</v>
      </c>
      <c r="AJ37" s="189">
        <f>COUNTIF(AJ21:AJ36,"x")</f>
        <v>0</v>
      </c>
      <c r="AK37" s="135"/>
      <c r="AU37" s="178">
        <f>C37</f>
        <v>0</v>
      </c>
      <c r="AV37" s="217"/>
      <c r="AW37" s="213">
        <f ca="1">SUM(AW21:AW36)</f>
        <v>295.3</v>
      </c>
      <c r="AX37" s="214"/>
      <c r="AY37" s="214"/>
      <c r="AZ37" s="214"/>
      <c r="BA37" s="215"/>
      <c r="BB37" s="216">
        <f>COUNTIF(BB21:BB36,"x")</f>
        <v>0</v>
      </c>
      <c r="BC37" s="216">
        <f>COUNTIF(BC21:BC36,"x")</f>
        <v>6</v>
      </c>
      <c r="BD37" s="218">
        <f>COUNTIF(BD21:BD36,"x")</f>
        <v>0</v>
      </c>
      <c r="BE37" s="219">
        <f>SUM(BE21:BE36)</f>
        <v>0</v>
      </c>
      <c r="BF37" s="178">
        <f>COUNTIF(BF21:BF36,"Ja")</f>
        <v>0</v>
      </c>
      <c r="BG37" s="135"/>
      <c r="BH37" s="135"/>
    </row>
    <row r="39" spans="2:60" ht="18.75" customHeight="1" x14ac:dyDescent="0.3">
      <c r="E39" s="80"/>
      <c r="F39" s="80"/>
      <c r="G39" s="81"/>
      <c r="L39" s="80"/>
      <c r="M39" s="80"/>
      <c r="N39" s="131"/>
      <c r="O39" s="80"/>
      <c r="P39" s="81"/>
      <c r="W39" s="79"/>
      <c r="X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</row>
    <row r="40" spans="2:60" ht="18.75" customHeight="1" x14ac:dyDescent="0.3">
      <c r="E40" s="80"/>
      <c r="F40" s="80"/>
      <c r="G40" s="81"/>
      <c r="N40" s="131"/>
      <c r="O40" s="80"/>
      <c r="P40" s="81"/>
      <c r="W40" s="79"/>
      <c r="X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</row>
    <row r="41" spans="2:60" ht="18.75" customHeight="1" x14ac:dyDescent="0.3">
      <c r="N41" s="131"/>
      <c r="O41" s="80"/>
      <c r="P41" s="81"/>
      <c r="W41" s="79"/>
      <c r="X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</row>
    <row r="42" spans="2:60" ht="14.4" customHeight="1" x14ac:dyDescent="0.3">
      <c r="N42" s="131"/>
      <c r="W42" s="79"/>
      <c r="X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</row>
    <row r="43" spans="2:60" ht="14.4" customHeight="1" x14ac:dyDescent="0.3">
      <c r="N43" s="131"/>
      <c r="W43" s="79"/>
      <c r="X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</row>
    <row r="44" spans="2:60" ht="14.4" customHeight="1" x14ac:dyDescent="0.3">
      <c r="N44" s="131"/>
      <c r="W44" s="79"/>
      <c r="X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</row>
    <row r="45" spans="2:60" ht="14.4" customHeight="1" x14ac:dyDescent="0.3">
      <c r="N45" s="131"/>
      <c r="W45" s="79"/>
      <c r="X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</row>
    <row r="46" spans="2:60" ht="14.4" customHeight="1" x14ac:dyDescent="0.3">
      <c r="N46" s="131"/>
      <c r="W46" s="83"/>
      <c r="X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</row>
    <row r="47" spans="2:60" ht="14.4" customHeight="1" x14ac:dyDescent="0.3">
      <c r="N47" s="131"/>
      <c r="O47" s="168"/>
      <c r="W47" s="83"/>
      <c r="X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</row>
    <row r="48" spans="2:60" ht="14.4" customHeight="1" x14ac:dyDescent="0.3">
      <c r="N48" s="131"/>
      <c r="W48" s="83"/>
      <c r="X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</row>
    <row r="49" spans="14:37" ht="14.4" customHeight="1" x14ac:dyDescent="0.3">
      <c r="N49" s="131"/>
      <c r="W49" s="83"/>
      <c r="X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4:37" x14ac:dyDescent="0.3">
      <c r="N50" s="131"/>
    </row>
    <row r="51" spans="14:37" x14ac:dyDescent="0.3">
      <c r="N51" s="131"/>
    </row>
    <row r="52" spans="14:37" x14ac:dyDescent="0.3">
      <c r="N52" s="131"/>
    </row>
    <row r="53" spans="14:37" x14ac:dyDescent="0.3">
      <c r="N53" s="131"/>
    </row>
  </sheetData>
  <protectedRanges>
    <protectedRange algorithmName="SHA-512" hashValue="7aPJ5VfZBMfmTKm36/kgg4M5YmNuz+ouMCGrvsPvW/CdHKt9SGXadLlSopkyqXqdm6q8RLs9kcpCTtJLQa4H5g==" saltValue="G9Kz3R5Va/w6gu/VatE7hg==" spinCount="100000" sqref="B17:BH20" name="Bereich1"/>
  </protectedRanges>
  <mergeCells count="77">
    <mergeCell ref="D37:I37"/>
    <mergeCell ref="AW18:AX18"/>
    <mergeCell ref="AY18:AZ18"/>
    <mergeCell ref="BB18:BC18"/>
    <mergeCell ref="BD18:BD19"/>
    <mergeCell ref="O18:O19"/>
    <mergeCell ref="P18:P19"/>
    <mergeCell ref="Q18:Q19"/>
    <mergeCell ref="R18:R19"/>
    <mergeCell ref="J18:K18"/>
    <mergeCell ref="B21:B36"/>
    <mergeCell ref="AB18:AB19"/>
    <mergeCell ref="AC18:AC19"/>
    <mergeCell ref="AD18:AD19"/>
    <mergeCell ref="AF18:AF19"/>
    <mergeCell ref="S18:S19"/>
    <mergeCell ref="T18:T19"/>
    <mergeCell ref="U18:V18"/>
    <mergeCell ref="W18:W19"/>
    <mergeCell ref="X18:X19"/>
    <mergeCell ref="Y18:AA18"/>
    <mergeCell ref="L18:M18"/>
    <mergeCell ref="N18:N19"/>
    <mergeCell ref="AG17:AK17"/>
    <mergeCell ref="AU17:BC17"/>
    <mergeCell ref="BD17:BH17"/>
    <mergeCell ref="C18:C19"/>
    <mergeCell ref="D18:D19"/>
    <mergeCell ref="E18:F18"/>
    <mergeCell ref="G18:H18"/>
    <mergeCell ref="I18:I19"/>
    <mergeCell ref="BF18:BG18"/>
    <mergeCell ref="AG18:AH18"/>
    <mergeCell ref="AI18:AJ18"/>
    <mergeCell ref="B16:AF16"/>
    <mergeCell ref="B17:B20"/>
    <mergeCell ref="C17:O17"/>
    <mergeCell ref="P17:R17"/>
    <mergeCell ref="S17:AF17"/>
    <mergeCell ref="BC14:BD14"/>
    <mergeCell ref="BE14:BF14"/>
    <mergeCell ref="BG14:BH14"/>
    <mergeCell ref="B15:E15"/>
    <mergeCell ref="F15:J15"/>
    <mergeCell ref="K15:M15"/>
    <mergeCell ref="N15:P15"/>
    <mergeCell ref="AU15:AZ15"/>
    <mergeCell ref="BA15:BB15"/>
    <mergeCell ref="BC15:BD15"/>
    <mergeCell ref="BE15:BF15"/>
    <mergeCell ref="BG15:BH15"/>
    <mergeCell ref="BE13:BF13"/>
    <mergeCell ref="BG13:BH13"/>
    <mergeCell ref="B14:E14"/>
    <mergeCell ref="F14:J14"/>
    <mergeCell ref="K14:M14"/>
    <mergeCell ref="N14:P14"/>
    <mergeCell ref="Q14:R14"/>
    <mergeCell ref="AU14:AV14"/>
    <mergeCell ref="AW14:AZ14"/>
    <mergeCell ref="BA14:BB14"/>
    <mergeCell ref="B13:E13"/>
    <mergeCell ref="F13:J13"/>
    <mergeCell ref="AU13:AV13"/>
    <mergeCell ref="AW13:AZ13"/>
    <mergeCell ref="BA13:BB13"/>
    <mergeCell ref="BC13:BD13"/>
    <mergeCell ref="B2:E2"/>
    <mergeCell ref="F2:P2"/>
    <mergeCell ref="Q2:R2"/>
    <mergeCell ref="AU2:BH11"/>
    <mergeCell ref="B3:E3"/>
    <mergeCell ref="F3:P3"/>
    <mergeCell ref="Q3:AF3"/>
    <mergeCell ref="C4:AA11"/>
    <mergeCell ref="AG4:AK4"/>
    <mergeCell ref="AG11:AK11"/>
  </mergeCells>
  <conditionalFormatting sqref="C21:C27 C28:D36">
    <cfRule type="expression" dxfId="402" priority="26">
      <formula>$AK21&lt;&gt;""</formula>
    </cfRule>
  </conditionalFormatting>
  <conditionalFormatting sqref="C21:D36 S21:X36">
    <cfRule type="expression" dxfId="401" priority="6">
      <formula>$T21="Linern"</formula>
    </cfRule>
    <cfRule type="expression" dxfId="400" priority="7">
      <formula>AND($U21&lt;&gt;"",$U21&lt;&gt;"-")</formula>
    </cfRule>
    <cfRule type="expression" dxfId="399" priority="8">
      <formula>$T21="Erneuern"</formula>
    </cfRule>
    <cfRule type="expression" dxfId="398" priority="27">
      <formula>$T21="punktuelle Reparatur + Linern"</formula>
    </cfRule>
    <cfRule type="expression" dxfId="397" priority="25">
      <formula>$T21="punktuelle Reparatur"</formula>
    </cfRule>
  </conditionalFormatting>
  <conditionalFormatting sqref="C21:D36 T21:X36">
    <cfRule type="expression" dxfId="396" priority="2">
      <formula>$T21="Kein Handlungsbedarf"</formula>
    </cfRule>
    <cfRule type="expression" dxfId="395" priority="3">
      <formula>OR($M21="x",$L21="x")</formula>
    </cfRule>
  </conditionalFormatting>
  <conditionalFormatting sqref="C21:AK36 AU21:BH36 N39:N53">
    <cfRule type="cellIs" dxfId="394" priority="1" operator="equal">
      <formula>"?"</formula>
    </cfRule>
  </conditionalFormatting>
  <conditionalFormatting sqref="E21:E36">
    <cfRule type="expression" dxfId="393" priority="5">
      <formula>AND($L21="x",$M21="x")</formula>
    </cfRule>
  </conditionalFormatting>
  <conditionalFormatting sqref="F21:I27 I28:I29 D21:D27 AV21:AV36 F28:H36">
    <cfRule type="expression" dxfId="392" priority="22">
      <formula>OR($L21=1,$M21=1)</formula>
    </cfRule>
  </conditionalFormatting>
  <conditionalFormatting sqref="G23:G36">
    <cfRule type="expression" dxfId="391" priority="21">
      <formula>OR($L23=1,$M23=1)</formula>
    </cfRule>
  </conditionalFormatting>
  <conditionalFormatting sqref="I21:I36">
    <cfRule type="expression" dxfId="390" priority="19" stopIfTrue="1">
      <formula>$I21&gt;=300</formula>
    </cfRule>
  </conditionalFormatting>
  <conditionalFormatting sqref="L21:M36">
    <cfRule type="expression" dxfId="389" priority="23">
      <formula>AND($L21="x",$M21="x")</formula>
    </cfRule>
  </conditionalFormatting>
  <conditionalFormatting sqref="N39:N53">
    <cfRule type="expression" dxfId="388" priority="37">
      <formula>OR($L22=1,$M22=1)</formula>
    </cfRule>
  </conditionalFormatting>
  <conditionalFormatting sqref="O21:O27">
    <cfRule type="expression" dxfId="387" priority="20">
      <formula>OR($L21=1,$M21=1)</formula>
    </cfRule>
  </conditionalFormatting>
  <conditionalFormatting sqref="Q21:Q36">
    <cfRule type="expression" dxfId="386" priority="4">
      <formula>$Q21="Ja"</formula>
    </cfRule>
  </conditionalFormatting>
  <conditionalFormatting sqref="S21:S36">
    <cfRule type="expression" dxfId="385" priority="10">
      <formula>$S21=""</formula>
    </cfRule>
  </conditionalFormatting>
  <conditionalFormatting sqref="T21:AJ36 L21:L36 Q21:R36 N21:N36">
    <cfRule type="expression" dxfId="384" priority="36">
      <formula>($M21="x")</formula>
    </cfRule>
  </conditionalFormatting>
  <conditionalFormatting sqref="T21:AJ36 M21:O36 BD21:BE36 Q21:R36">
    <cfRule type="expression" dxfId="383" priority="35">
      <formula>($L21="x")</formula>
    </cfRule>
  </conditionalFormatting>
  <conditionalFormatting sqref="U21:U36 Y21:Y36 J21:J36 AB21:AB36">
    <cfRule type="expression" dxfId="382" priority="33">
      <formula>NOT(OR($K21="",$K21="-"))</formula>
    </cfRule>
  </conditionalFormatting>
  <conditionalFormatting sqref="U21:U36">
    <cfRule type="expression" dxfId="381" priority="29">
      <formula>NOT(OR($V21="",$V21="-"))</formula>
    </cfRule>
  </conditionalFormatting>
  <conditionalFormatting sqref="U21:V36">
    <cfRule type="expression" dxfId="380" priority="28">
      <formula>OR($T21="Erneuern",$T21="punktuelle Reparatur")</formula>
    </cfRule>
  </conditionalFormatting>
  <conditionalFormatting sqref="U21:X36">
    <cfRule type="expression" dxfId="379" priority="31">
      <formula>$T21="Kein Handlungsbedarf"</formula>
    </cfRule>
  </conditionalFormatting>
  <conditionalFormatting sqref="V21:V36 Z21:AA36 K21:K36 AD21:AE36">
    <cfRule type="expression" dxfId="378" priority="32">
      <formula>($J21="x")</formula>
    </cfRule>
  </conditionalFormatting>
  <conditionalFormatting sqref="V21:V36">
    <cfRule type="expression" dxfId="377" priority="34">
      <formula>NOT(OR($U21="",$U21="-"))</formula>
    </cfRule>
  </conditionalFormatting>
  <conditionalFormatting sqref="X21:X36">
    <cfRule type="expression" dxfId="376" priority="9">
      <formula>$T21="Linern"</formula>
    </cfRule>
  </conditionalFormatting>
  <conditionalFormatting sqref="Y21:AA36">
    <cfRule type="expression" dxfId="375" priority="24">
      <formula>OR(AND($Y21="x",$Z21="x"),AND($Y21="x",$AA21="x"),AND($Z21="x",$AA21="x"))</formula>
    </cfRule>
  </conditionalFormatting>
  <conditionalFormatting sqref="AI21:AJ36">
    <cfRule type="expression" dxfId="374" priority="30">
      <formula>OR(AND($U21="",$V21=""),AND($U21="-",$V21="-"))</formula>
    </cfRule>
  </conditionalFormatting>
  <conditionalFormatting sqref="AW28:AW36">
    <cfRule type="expression" dxfId="373" priority="15">
      <formula>OR($L28=1,$M28=1)</formula>
    </cfRule>
  </conditionalFormatting>
  <conditionalFormatting sqref="BB21:BB36">
    <cfRule type="expression" dxfId="372" priority="17">
      <formula>NOT(OR($K21="",$K21="-"))</formula>
    </cfRule>
  </conditionalFormatting>
  <conditionalFormatting sqref="BC21:BC36">
    <cfRule type="expression" dxfId="371" priority="18">
      <formula>($J21="x")</formula>
    </cfRule>
  </conditionalFormatting>
  <conditionalFormatting sqref="BD21:BD36">
    <cfRule type="expression" dxfId="370" priority="16">
      <formula>($M21="x")</formula>
    </cfRule>
  </conditionalFormatting>
  <conditionalFormatting sqref="BE21:BE36">
    <cfRule type="expression" dxfId="369" priority="14">
      <formula>OR($L21=1,$M21=1)</formula>
    </cfRule>
  </conditionalFormatting>
  <conditionalFormatting sqref="BF21:BF36">
    <cfRule type="expression" dxfId="368" priority="11">
      <formula>$BF21=""</formula>
    </cfRule>
  </conditionalFormatting>
  <conditionalFormatting sqref="BF21:BH36">
    <cfRule type="expression" dxfId="367" priority="12">
      <formula>($L21="x")</formula>
    </cfRule>
    <cfRule type="expression" dxfId="366" priority="13">
      <formula>($M21="x")</formula>
    </cfRule>
  </conditionalFormatting>
  <dataValidations count="46">
    <dataValidation type="list" allowBlank="1" showInputMessage="1" showErrorMessage="1" sqref="T21:T36" xr:uid="{5248B124-8724-497F-A619-741D379DF901}">
      <formula1>"Kein Handlungsbedarf,Linern,Erneuern,punktuelle Reparatur,punktuelle Reparatur + Linern"</formula1>
    </dataValidation>
    <dataValidation allowBlank="1" showInputMessage="1" showErrorMessage="1" promptTitle="Info" prompt="Auswählen ob oder wie die Einbindung erfolgen soll." sqref="R18:R19" xr:uid="{D2CFDFDD-1E7B-49EF-9BA3-87C1BB903F0C}"/>
    <dataValidation allowBlank="1" showInputMessage="1" showErrorMessage="1" promptTitle="Info" prompt="Gibt es innerhalb der Anschlussleitung einen weiteren Anschluss, welcher sich im öffentlichen Bereich befindet? Unteranschlüsse im Privaten Bereich sind nicht zu beachten." sqref="N18:N19" xr:uid="{BDBAF03C-3EAE-4D19-867D-94A4886E55F5}"/>
    <dataValidation allowBlank="1" showInputMessage="1" showErrorMessage="1" promptTitle="Info" prompt="Hier einen Kommentar eintragen in welchem Zustand sich die AL befindet, was Besonderheiteneiten sind und ob Vorarbeiten (Fräsen, Kettenschleuder, etc.) notwendig sind." sqref="S18:S19" xr:uid="{C653DF64-4A1F-4C67-B8CD-7609B280EF0B}"/>
    <dataValidation type="list" showInputMessage="1" showErrorMessage="1" sqref="R21:R36" xr:uid="{A686541D-855B-42BE-84AB-C76ADBC99ABD}">
      <formula1>"Kein Handlungsbedarf,Handlaminat,Hutprofil,Verpressen,zurückl. Einbingsb. Spachteln,"</formula1>
    </dataValidation>
    <dataValidation allowBlank="1" showInputMessage="1" showErrorMessage="1" promptTitle="Info" prompt="Hier können zusätzliche Notizen eingetragen werden, um sich z.b. selbst einen Reminder zu der AL zu notieren." sqref="AK18" xr:uid="{E9831438-9936-496B-A949-FECBF4F4FCA3}"/>
    <dataValidation allowBlank="1" showInputMessage="1" showErrorMessage="1" promptTitle="Info" prompt="Falls der Liner gegen Fließrichtung eingebaut werden muss, kommt eine Zulage zum tragen. In diesem Falle bitte hier mit einem &quot;x&quot; markieren." sqref="AJ19" xr:uid="{F05C196D-2AF3-4891-BE5D-48C529D14611}"/>
    <dataValidation allowBlank="1" showInputMessage="1" showErrorMessage="1" promptTitle="Info" prompt="Falls die Länge des zu sanierenden Liners mehr als 5m beträgt, wird eine Zulage berechnet. Diese Zeile füllt sich falls zutreffend automatisch aus." sqref="AI19" xr:uid="{2A392009-EC7E-49EA-98CA-5F21686A5DDE}"/>
    <dataValidation allowBlank="1" showInputMessage="1" showErrorMessage="1" promptTitle="Info" prompt="Diese Zulagen kommen alternativ zum tragen, falls die AL mit einem Liner saniert wird." sqref="AI18:AJ18" xr:uid="{9F062351-244F-43E0-A584-0F64EB819500}"/>
    <dataValidation allowBlank="1" showInputMessage="1" showErrorMessage="1" promptTitle="Info" prompt="Wieviele Stunden wird die Kettenschleuder notwendig sein, um die Beeinträchtigungen innerhalb der AL zu entfernen?" sqref="AH19" xr:uid="{849CD76D-BA0F-45F3-A242-4AAAF4B5FCF2}"/>
    <dataValidation allowBlank="1" showInputMessage="1" showErrorMessage="1" promptTitle="Info" prompt="Wieviele Stunden wird ein Fräsen innerhalb der AL notwendig sein?" sqref="AG19" xr:uid="{20D11F9C-BF08-4A39-A7D7-62FB8103D782}"/>
    <dataValidation allowBlank="1" showInputMessage="1" showErrorMessage="1" promptTitle="Info" prompt="Sind Arbeiten innerhalb der AL notwendig, um diese von Bewuchs oder sonstiger Beeinträchtigung zu befreien? Falls nötig, eintragen wieviele Stunden mit Fräse oder Kettenschleuder gearbeitet werden muss. Alternativ mit &quot;-&quot; ausfüllen." sqref="AG18:AH18" xr:uid="{CA89B05D-8E34-45E0-B4F8-60124D7DDDCF}"/>
    <dataValidation allowBlank="1" showInputMessage="1" showErrorMessage="1" promptTitle="Info" prompt="Hiermit ist die Zweipunktortung gemeint und ob eine solche notwendig ist." sqref="AF18:AF19" xr:uid="{56202FCD-F2C5-433C-BC2F-A4FF5A74B444}"/>
    <dataValidation allowBlank="1" showInputMessage="1" showErrorMessage="1" promptTitle="Info" prompt="Ankreuzen, falls eine rein optische Prüfung notwendig ist, um zu prüfen ob die AL überhaupt in Betrieb ist. Sprich hinein schauen und bewerten." sqref="AE18" xr:uid="{96B94989-33B4-4A58-A1FC-110E01B5369B}"/>
    <dataValidation allowBlank="1" showInputMessage="1" showErrorMessage="1" promptTitle="Info" prompt="Die Reinigung und Befahrung erfolgt aus einem Revisionsschacht. BItte die zu befahrenden Meter angeben." sqref="AD18:AD19" xr:uid="{BCD04ED1-CA4B-4726-ABF0-7BCCB80CB529}"/>
    <dataValidation allowBlank="1" showInputMessage="1" showErrorMessage="1" promptTitle="Info" prompt="Die Reinigung und Befahrung erfolgt direkt aus dem Siel heraus, an dem die AL angeschlossen ist. BItte die zu befahrenden Meter angeben." sqref="AC18:AC19" xr:uid="{FDCDF74D-0154-4344-A2CA-A8AE3A7391E7}"/>
    <dataValidation allowBlank="1" showInputMessage="1" showErrorMessage="1" promptTitle="Info" prompt="Die Reinigung und Befahrung erfolgt aus dem Straßenablauf. BItte die zu befahrenden Meter angeben." sqref="AB18:AB19" xr:uid="{869B360A-19F9-4758-8BB8-2EA2202CD5B2}"/>
    <dataValidation allowBlank="1" showInputMessage="1" showErrorMessage="1" promptTitle="Info" prompt="Anschluss der Vorflut an einen Revisionsschacht." sqref="AA19" xr:uid="{1AC190D9-46D5-4581-A9CE-CFB1136091CB}"/>
    <dataValidation allowBlank="1" showInputMessage="1" showErrorMessage="1" promptTitle="Info" prompt="Es wird eine Kopfbaugrube erstellt, um die Vorflut dort anschließen zu können._x000a_Meistens bei Hausanschlüssen, die über keinen Revisionsschacht verfügen." sqref="Z19" xr:uid="{576F0273-9B0A-4398-BC0F-E4B4D5B5E714}"/>
    <dataValidation allowBlank="1" showInputMessage="1" showErrorMessage="1" promptTitle="Info" prompt="Ankreuzen, wenn es sich bei der AL um einen Straßenablauf handelt und dieser einfach abgedeckt wird, um zu verhindern, dass dort Wasser hinein fließen kann." sqref="Y19" xr:uid="{00455F8E-03B4-498C-BD65-7E0E5D60F2CF}"/>
    <dataValidation allowBlank="1" showInputMessage="1" showErrorMessage="1" promptTitle="Info" prompt="Wo wird die Vorflut angeschlossen um die AL trocken zu halten." sqref="Y18:AA18" xr:uid="{D1C3C7C0-74C4-4A68-B532-9F46A3CDCA83}"/>
    <dataValidation allowBlank="1" showInputMessage="1" showErrorMessage="1" promptTitle="Info" prompt="Wieviele Meter Baugrube werden zur Erneuerung der Haltung notwendig. Hauptsächlich wenn die AL in offener Bauweise erneuert werden muss. Bei punktuellen Reparaturen werden die Baugruben nach Stück erfasst." sqref="X18:X19" xr:uid="{9DC43BED-499B-4D89-87F0-D949A3905110}"/>
    <dataValidation allowBlank="1" showInputMessage="1" showErrorMessage="1" promptTitle="Info" prompt="Wieviele Reparaturbaugruben sind bei einer punktuellen Erneuerung notwendig._x000a_Diese können auch notwendig werden, falls ein Liner eingezogen wird und an einer Stelle zusätzlich punktuell repariert werden muss." sqref="W18:W19" xr:uid="{015E1A9E-2A61-4E15-99BF-07B8CD460796}"/>
    <dataValidation allowBlank="1" showInputMessage="1" showErrorMessage="1" promptTitle="Info" prompt="In dieser Zeile die Meter der zu sanierenden Strecke eintragen, falls der Liner aus einer Kopfbaugrube oder einem Revisionsschacht eingezogen wird." sqref="V19" xr:uid="{52D1AA51-C409-4BC3-B795-B327C28DE54A}"/>
    <dataValidation allowBlank="1" showInputMessage="1" showErrorMessage="1" promptTitle="Info" prompt="In dieser Zeile die Meter der zu sanierenden Strecke eintragen, falls der Liner aus dem Straßenablauf eingezogen wird." sqref="U19" xr:uid="{8DC833E5-9C91-44C9-842F-84ACEEEB3E01}"/>
    <dataValidation allowBlank="1" showInputMessage="1" showErrorMessage="1" promptTitle="Info" prompt="Wenn als Maßnahme Linern gewählt wurde, muss hier eingetragen werden von wo dieser eingezogen wird." sqref="U18:V18" xr:uid="{6F3A69FF-EEF1-4E6F-9959-3F3E9DCAF50C}"/>
    <dataValidation allowBlank="1" showInputMessage="1" showErrorMessage="1" promptTitle="Info" prompt="Hier auswählen ob und welche Maßnahme für die AL notwendig ist. Die Zeilen werden nach Auswahl farblich markiert um einen besseren Überblick zu erhalten welcher Handlungsbedarf besteht." sqref="T18:T19" xr:uid="{73A76AE9-C717-44D2-9A4D-C396186F84B1}"/>
    <dataValidation allowBlank="1" showInputMessage="1" showErrorMessage="1" promptTitle="Info" prompt="Soll die Einbindung nach der Sanierung geöffnet werden oder verschlossen bleiben? Bei Auswahl von Ja, wird die Zeile gelb markiert um darauf hinzuweisen, dass hier auf jeden Fall Handlungsbedarf besteht.         " sqref="Q18:Q19" xr:uid="{346D02F6-C60E-48FB-8349-1A317BAAD9DF}"/>
    <dataValidation allowBlank="1" showInputMessage="1" showErrorMessage="1" promptTitle="Info" prompt="Hier einen kurzen Kommentar, in welchem Zustand sich die Einbindung befindet. Der Kommentar bezieht sich hier NUR auf die Einbindung, nicht auf den Zustand der AL selbst." sqref="P18:P19" xr:uid="{5F1D2CE5-307F-4D93-B31B-E29AB9DFEC9D}"/>
    <dataValidation allowBlank="1" showInputMessage="1" showErrorMessage="1" promptTitle="Info" prompt="Hier einfach die Länge der Anschlussleitung eintragen. DIese kann der Auswertung der Kanalbefahrung entnommen werden." sqref="O18:O19" xr:uid="{44B50EBB-4E60-49E8-92A5-D5113FD0D410}"/>
    <dataValidation allowBlank="1" showInputMessage="1" showErrorMessage="1" promptTitle="Info" prompt="Wenn der Anschluss innerhalb der Anschlussleitung verschlossen ist, dann hier ankreuzen." sqref="M19" xr:uid="{3E8C3201-7976-43BC-9C44-F7600A3D1F74}"/>
    <dataValidation allowBlank="1" showInputMessage="1" showErrorMessage="1" promptTitle="Info" prompt="Wenn der Anschluss direkt am Siel verschlossen ist, dann hier ankreuzen." sqref="L19" xr:uid="{8048BC32-F742-4029-B33D-6F831635B8E7}"/>
    <dataValidation allowBlank="1" showInputMessage="1" showErrorMessage="1" promptTitle="Info" prompt="Abfrage ob der Anschluss verschlossen ist. Wenn zutrffend dann mit einem &quot;x&quot; ausfüllen, ansonsten mit einem &quot;-&quot; ausfüllen." sqref="L18:M18" xr:uid="{A47B5DA0-7063-4CB9-B9A7-9A2B359DAC3C}"/>
    <dataValidation allowBlank="1" showInputMessage="1" showErrorMessage="1" promptTitle="Info" prompt="Lage des Anschlusses, wenn man die Haltung entlang schaut. Dargestellt in Form einer Uhrzeit. Liegt der Anschluss also mittig und rechts, entspräche dies 3 Uhr." sqref="H19" xr:uid="{BC01A423-0498-4629-B226-CA29AA78C239}"/>
    <dataValidation allowBlank="1" showInputMessage="1" showErrorMessage="1" promptTitle="Info" prompt="Wieivel Meter ist der Anschluss vom Beginn der Haltung entfernt._x000a_Gemessen, wenn gegen Fließrichtung befahren wurde." sqref="G19" xr:uid="{C53E4B15-1883-41A4-B5CC-E9B26C92DF10}"/>
    <dataValidation allowBlank="1" showInputMessage="1" showErrorMessage="1" promptTitle="Info" prompt="Hier wird die Stationierung des Anschlusses entlang der Haltung und deren Lage im Siel festgehalten. _x000a_Betrachtet, wenn gegen Fließrichtung befahren wurde." sqref="G18:H18" xr:uid="{49815417-E133-457B-AF69-EA8FD247794C}"/>
    <dataValidation allowBlank="1" showInputMessage="1" showErrorMessage="1" promptTitle="Info" prompt="Wenn es sich bei dem Anschluss um einen Hausanschluss handelt, dann hier die Hausnummer eintragen, zu welcher dieser gehört." sqref="K19" xr:uid="{4ABF2BDE-9C5E-4613-A8C8-750DF90E91C4}"/>
    <dataValidation allowBlank="1" showInputMessage="1" showErrorMessage="1" promptTitle="Info" prompt="Hier ankreuzen, wenn es sich bei dem Anschluss um einen Straßenablauf handelt." sqref="J19" xr:uid="{DA119EA3-1247-4AE9-B519-BF97D1FAD68C}"/>
    <dataValidation allowBlank="1" showInputMessage="1" showErrorMessage="1" promptTitle="Info" prompt="Prüfen ob es sich bei dem Anschluss um einen Straßenablauf oder einen Hausanschluss handelt." sqref="J18:K18" xr:uid="{C396D0EA-C2D3-442E-AAAD-67A58D223C91}"/>
    <dataValidation allowBlank="1" showInputMessage="1" showErrorMessage="1" promptTitle="Info" prompt="Eintragung der Dimensionierung der Anschlussleitung in DN." sqref="I18:I19" xr:uid="{A90B58DC-3B46-4BD1-B145-C6ED24D573A4}"/>
    <dataValidation allowBlank="1" showInputMessage="1" showErrorMessage="1" promptTitle="Info" prompt="Lage des Anschlusses, wenn man die Haltung entlang schaut. Dargestellt in Form einer Uhrzeit. Liegt der Anschluss also mittig rechts, entspräche dies 3 Uhr." sqref="F19" xr:uid="{3D4A6FF6-27E2-47BB-9A92-5900C063CA19}"/>
    <dataValidation allowBlank="1" showInputMessage="1" showErrorMessage="1" promptTitle="Info" prompt="Wieivel Meter ist der Anschluss vom Beginn der Haltung entfernt._x000a_Gemessen, wenn in Fließrichtung befahren wurde." sqref="E19" xr:uid="{79012DE1-F6CA-43D6-A412-2AE57007E169}"/>
    <dataValidation allowBlank="1" showInputMessage="1" showErrorMessage="1" promptTitle="Info" prompt="Hier wird die Stationierung des Anschlusses entlang der Haltung und deren Lage im Siel festgehalten. _x000a_Betrachtet, wenn in Fließrichtung befahren wurde." sqref="E18:F18" xr:uid="{F32BDA5F-95AA-4817-84DD-6EF98A59A00A}"/>
    <dataValidation allowBlank="1" showInputMessage="1" showErrorMessage="1" promptTitle="Info" prompt="Die Leitungsbezeichnung kann den Dokumenten der Sielbefahrung entnommen werden._x000a_(Bsp. 68404012SE02)" sqref="D18:D19" xr:uid="{33BE745A-3EBE-4236-95F7-AAC47FE7C6B0}"/>
    <dataValidation allowBlank="1" showInputMessage="1" showErrorMessage="1" promptTitle="Info" prompt="Hier soll die Nummer eingetragen werden, welche der Haltung in der Zeichnung zugewiesen wurde." sqref="C18" xr:uid="{E1668D89-05C8-4AD1-9654-A729A5139C57}"/>
    <dataValidation type="list" allowBlank="1" showInputMessage="1" showErrorMessage="1" sqref="Q21:Q36" xr:uid="{C9CDF940-F918-442B-9A48-456E99B9EAFB}">
      <formula1>"Ja,Nein"</formula1>
    </dataValidation>
  </dataValidation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62459-54E9-4A51-828E-FE19859E4646}">
  <dimension ref="B2:BH53"/>
  <sheetViews>
    <sheetView workbookViewId="0">
      <selection activeCell="F2" sqref="F2:P3"/>
    </sheetView>
  </sheetViews>
  <sheetFormatPr baseColWidth="10" defaultRowHeight="14.4" x14ac:dyDescent="0.3"/>
  <cols>
    <col min="1" max="2" width="4.88671875" style="8" customWidth="1"/>
    <col min="3" max="3" width="11.33203125" style="8" bestFit="1" customWidth="1"/>
    <col min="4" max="4" width="15.109375" style="8" customWidth="1"/>
    <col min="5" max="5" width="12.33203125" style="8" bestFit="1" customWidth="1"/>
    <col min="6" max="6" width="7.6640625" style="8" customWidth="1"/>
    <col min="7" max="7" width="12.33203125" style="82" bestFit="1" customWidth="1"/>
    <col min="8" max="8" width="7.6640625" style="82" customWidth="1"/>
    <col min="9" max="9" width="8.5546875" style="82" customWidth="1"/>
    <col min="10" max="10" width="8.33203125" style="8" customWidth="1"/>
    <col min="11" max="11" width="8.5546875" style="82" customWidth="1"/>
    <col min="12" max="12" width="7.6640625" style="82" customWidth="1"/>
    <col min="13" max="13" width="8.6640625" style="82" customWidth="1"/>
    <col min="14" max="14" width="8.5546875" style="8" bestFit="1" customWidth="1"/>
    <col min="15" max="15" width="9.5546875" style="82" bestFit="1" customWidth="1"/>
    <col min="16" max="16" width="23.44140625" style="8" customWidth="1"/>
    <col min="17" max="17" width="8" style="8" bestFit="1" customWidth="1"/>
    <col min="18" max="18" width="18.6640625" style="8" customWidth="1"/>
    <col min="19" max="19" width="29.109375" style="8" customWidth="1"/>
    <col min="20" max="20" width="19.33203125" style="8" bestFit="1" customWidth="1"/>
    <col min="21" max="21" width="12.44140625" style="8" customWidth="1"/>
    <col min="22" max="22" width="11.88671875" style="8" customWidth="1"/>
    <col min="23" max="24" width="10.6640625" style="8" customWidth="1"/>
    <col min="25" max="25" width="10.109375" style="8" customWidth="1"/>
    <col min="26" max="27" width="7.6640625" style="8" bestFit="1" customWidth="1"/>
    <col min="28" max="28" width="10.109375" style="8" bestFit="1" customWidth="1"/>
    <col min="29" max="29" width="9" style="8" customWidth="1"/>
    <col min="30" max="30" width="8.5546875" style="8" customWidth="1"/>
    <col min="31" max="31" width="9.88671875" style="8" bestFit="1" customWidth="1"/>
    <col min="32" max="32" width="7.6640625" style="8" bestFit="1" customWidth="1"/>
    <col min="33" max="33" width="10.5546875" style="8" customWidth="1"/>
    <col min="34" max="34" width="10.44140625" style="8" customWidth="1"/>
    <col min="35" max="36" width="11.5546875" style="8" bestFit="1" customWidth="1"/>
    <col min="37" max="37" width="32" style="8" customWidth="1"/>
    <col min="38" max="49" width="11.44140625" style="8"/>
    <col min="50" max="50" width="7" style="8" customWidth="1"/>
    <col min="51" max="51" width="11.44140625" style="8"/>
    <col min="52" max="52" width="7.109375" style="8" customWidth="1"/>
    <col min="53" max="58" width="11.44140625" style="8"/>
    <col min="59" max="59" width="16" style="8" bestFit="1" customWidth="1"/>
    <col min="60" max="60" width="24" style="8" customWidth="1"/>
    <col min="61" max="255" width="11.44140625" style="8"/>
    <col min="256" max="256" width="11.109375" style="8" bestFit="1" customWidth="1"/>
    <col min="257" max="257" width="10.33203125" style="8" bestFit="1" customWidth="1"/>
    <col min="258" max="258" width="7.109375" style="8" bestFit="1" customWidth="1"/>
    <col min="259" max="259" width="12.44140625" style="8" customWidth="1"/>
    <col min="260" max="260" width="6.6640625" style="8" bestFit="1" customWidth="1"/>
    <col min="261" max="261" width="5" style="8" bestFit="1" customWidth="1"/>
    <col min="262" max="262" width="5.33203125" style="8" bestFit="1" customWidth="1"/>
    <col min="263" max="263" width="3.109375" style="8" bestFit="1" customWidth="1"/>
    <col min="264" max="264" width="9" style="8" customWidth="1"/>
    <col min="265" max="265" width="7" style="8" bestFit="1" customWidth="1"/>
    <col min="266" max="266" width="6" style="8" bestFit="1" customWidth="1"/>
    <col min="267" max="267" width="16.109375" style="8" customWidth="1"/>
    <col min="268" max="268" width="5.44140625" style="8" bestFit="1" customWidth="1"/>
    <col min="269" max="269" width="17" style="8" customWidth="1"/>
    <col min="270" max="274" width="11.44140625" style="8"/>
    <col min="275" max="275" width="8.88671875" style="8" bestFit="1" customWidth="1"/>
    <col min="276" max="276" width="9.5546875" style="8" bestFit="1" customWidth="1"/>
    <col min="277" max="277" width="6.88671875" style="8" bestFit="1" customWidth="1"/>
    <col min="278" max="278" width="8.44140625" style="8" bestFit="1" customWidth="1"/>
    <col min="279" max="279" width="8" style="8" bestFit="1" customWidth="1"/>
    <col min="280" max="280" width="7.5546875" style="8" bestFit="1" customWidth="1"/>
    <col min="281" max="281" width="5.5546875" style="8" bestFit="1" customWidth="1"/>
    <col min="282" max="511" width="11.44140625" style="8"/>
    <col min="512" max="512" width="11.109375" style="8" bestFit="1" customWidth="1"/>
    <col min="513" max="513" width="10.33203125" style="8" bestFit="1" customWidth="1"/>
    <col min="514" max="514" width="7.109375" style="8" bestFit="1" customWidth="1"/>
    <col min="515" max="515" width="12.44140625" style="8" customWidth="1"/>
    <col min="516" max="516" width="6.6640625" style="8" bestFit="1" customWidth="1"/>
    <col min="517" max="517" width="5" style="8" bestFit="1" customWidth="1"/>
    <col min="518" max="518" width="5.33203125" style="8" bestFit="1" customWidth="1"/>
    <col min="519" max="519" width="3.109375" style="8" bestFit="1" customWidth="1"/>
    <col min="520" max="520" width="9" style="8" customWidth="1"/>
    <col min="521" max="521" width="7" style="8" bestFit="1" customWidth="1"/>
    <col min="522" max="522" width="6" style="8" bestFit="1" customWidth="1"/>
    <col min="523" max="523" width="16.109375" style="8" customWidth="1"/>
    <col min="524" max="524" width="5.44140625" style="8" bestFit="1" customWidth="1"/>
    <col min="525" max="525" width="17" style="8" customWidth="1"/>
    <col min="526" max="530" width="11.44140625" style="8"/>
    <col min="531" max="531" width="8.88671875" style="8" bestFit="1" customWidth="1"/>
    <col min="532" max="532" width="9.5546875" style="8" bestFit="1" customWidth="1"/>
    <col min="533" max="533" width="6.88671875" style="8" bestFit="1" customWidth="1"/>
    <col min="534" max="534" width="8.44140625" style="8" bestFit="1" customWidth="1"/>
    <col min="535" max="535" width="8" style="8" bestFit="1" customWidth="1"/>
    <col min="536" max="536" width="7.5546875" style="8" bestFit="1" customWidth="1"/>
    <col min="537" max="537" width="5.5546875" style="8" bestFit="1" customWidth="1"/>
    <col min="538" max="767" width="11.44140625" style="8"/>
    <col min="768" max="768" width="11.109375" style="8" bestFit="1" customWidth="1"/>
    <col min="769" max="769" width="10.33203125" style="8" bestFit="1" customWidth="1"/>
    <col min="770" max="770" width="7.109375" style="8" bestFit="1" customWidth="1"/>
    <col min="771" max="771" width="12.44140625" style="8" customWidth="1"/>
    <col min="772" max="772" width="6.6640625" style="8" bestFit="1" customWidth="1"/>
    <col min="773" max="773" width="5" style="8" bestFit="1" customWidth="1"/>
    <col min="774" max="774" width="5.33203125" style="8" bestFit="1" customWidth="1"/>
    <col min="775" max="775" width="3.109375" style="8" bestFit="1" customWidth="1"/>
    <col min="776" max="776" width="9" style="8" customWidth="1"/>
    <col min="777" max="777" width="7" style="8" bestFit="1" customWidth="1"/>
    <col min="778" max="778" width="6" style="8" bestFit="1" customWidth="1"/>
    <col min="779" max="779" width="16.109375" style="8" customWidth="1"/>
    <col min="780" max="780" width="5.44140625" style="8" bestFit="1" customWidth="1"/>
    <col min="781" max="781" width="17" style="8" customWidth="1"/>
    <col min="782" max="786" width="11.44140625" style="8"/>
    <col min="787" max="787" width="8.88671875" style="8" bestFit="1" customWidth="1"/>
    <col min="788" max="788" width="9.5546875" style="8" bestFit="1" customWidth="1"/>
    <col min="789" max="789" width="6.88671875" style="8" bestFit="1" customWidth="1"/>
    <col min="790" max="790" width="8.44140625" style="8" bestFit="1" customWidth="1"/>
    <col min="791" max="791" width="8" style="8" bestFit="1" customWidth="1"/>
    <col min="792" max="792" width="7.5546875" style="8" bestFit="1" customWidth="1"/>
    <col min="793" max="793" width="5.5546875" style="8" bestFit="1" customWidth="1"/>
    <col min="794" max="1023" width="11.44140625" style="8"/>
    <col min="1024" max="1024" width="11.109375" style="8" bestFit="1" customWidth="1"/>
    <col min="1025" max="1025" width="10.33203125" style="8" bestFit="1" customWidth="1"/>
    <col min="1026" max="1026" width="7.109375" style="8" bestFit="1" customWidth="1"/>
    <col min="1027" max="1027" width="12.44140625" style="8" customWidth="1"/>
    <col min="1028" max="1028" width="6.6640625" style="8" bestFit="1" customWidth="1"/>
    <col min="1029" max="1029" width="5" style="8" bestFit="1" customWidth="1"/>
    <col min="1030" max="1030" width="5.33203125" style="8" bestFit="1" customWidth="1"/>
    <col min="1031" max="1031" width="3.109375" style="8" bestFit="1" customWidth="1"/>
    <col min="1032" max="1032" width="9" style="8" customWidth="1"/>
    <col min="1033" max="1033" width="7" style="8" bestFit="1" customWidth="1"/>
    <col min="1034" max="1034" width="6" style="8" bestFit="1" customWidth="1"/>
    <col min="1035" max="1035" width="16.109375" style="8" customWidth="1"/>
    <col min="1036" max="1036" width="5.44140625" style="8" bestFit="1" customWidth="1"/>
    <col min="1037" max="1037" width="17" style="8" customWidth="1"/>
    <col min="1038" max="1042" width="11.44140625" style="8"/>
    <col min="1043" max="1043" width="8.88671875" style="8" bestFit="1" customWidth="1"/>
    <col min="1044" max="1044" width="9.5546875" style="8" bestFit="1" customWidth="1"/>
    <col min="1045" max="1045" width="6.88671875" style="8" bestFit="1" customWidth="1"/>
    <col min="1046" max="1046" width="8.44140625" style="8" bestFit="1" customWidth="1"/>
    <col min="1047" max="1047" width="8" style="8" bestFit="1" customWidth="1"/>
    <col min="1048" max="1048" width="7.5546875" style="8" bestFit="1" customWidth="1"/>
    <col min="1049" max="1049" width="5.5546875" style="8" bestFit="1" customWidth="1"/>
    <col min="1050" max="1279" width="11.44140625" style="8"/>
    <col min="1280" max="1280" width="11.109375" style="8" bestFit="1" customWidth="1"/>
    <col min="1281" max="1281" width="10.33203125" style="8" bestFit="1" customWidth="1"/>
    <col min="1282" max="1282" width="7.109375" style="8" bestFit="1" customWidth="1"/>
    <col min="1283" max="1283" width="12.44140625" style="8" customWidth="1"/>
    <col min="1284" max="1284" width="6.6640625" style="8" bestFit="1" customWidth="1"/>
    <col min="1285" max="1285" width="5" style="8" bestFit="1" customWidth="1"/>
    <col min="1286" max="1286" width="5.33203125" style="8" bestFit="1" customWidth="1"/>
    <col min="1287" max="1287" width="3.109375" style="8" bestFit="1" customWidth="1"/>
    <col min="1288" max="1288" width="9" style="8" customWidth="1"/>
    <col min="1289" max="1289" width="7" style="8" bestFit="1" customWidth="1"/>
    <col min="1290" max="1290" width="6" style="8" bestFit="1" customWidth="1"/>
    <col min="1291" max="1291" width="16.109375" style="8" customWidth="1"/>
    <col min="1292" max="1292" width="5.44140625" style="8" bestFit="1" customWidth="1"/>
    <col min="1293" max="1293" width="17" style="8" customWidth="1"/>
    <col min="1294" max="1298" width="11.44140625" style="8"/>
    <col min="1299" max="1299" width="8.88671875" style="8" bestFit="1" customWidth="1"/>
    <col min="1300" max="1300" width="9.5546875" style="8" bestFit="1" customWidth="1"/>
    <col min="1301" max="1301" width="6.88671875" style="8" bestFit="1" customWidth="1"/>
    <col min="1302" max="1302" width="8.44140625" style="8" bestFit="1" customWidth="1"/>
    <col min="1303" max="1303" width="8" style="8" bestFit="1" customWidth="1"/>
    <col min="1304" max="1304" width="7.5546875" style="8" bestFit="1" customWidth="1"/>
    <col min="1305" max="1305" width="5.5546875" style="8" bestFit="1" customWidth="1"/>
    <col min="1306" max="1535" width="11.44140625" style="8"/>
    <col min="1536" max="1536" width="11.109375" style="8" bestFit="1" customWidth="1"/>
    <col min="1537" max="1537" width="10.33203125" style="8" bestFit="1" customWidth="1"/>
    <col min="1538" max="1538" width="7.109375" style="8" bestFit="1" customWidth="1"/>
    <col min="1539" max="1539" width="12.44140625" style="8" customWidth="1"/>
    <col min="1540" max="1540" width="6.6640625" style="8" bestFit="1" customWidth="1"/>
    <col min="1541" max="1541" width="5" style="8" bestFit="1" customWidth="1"/>
    <col min="1542" max="1542" width="5.33203125" style="8" bestFit="1" customWidth="1"/>
    <col min="1543" max="1543" width="3.109375" style="8" bestFit="1" customWidth="1"/>
    <col min="1544" max="1544" width="9" style="8" customWidth="1"/>
    <col min="1545" max="1545" width="7" style="8" bestFit="1" customWidth="1"/>
    <col min="1546" max="1546" width="6" style="8" bestFit="1" customWidth="1"/>
    <col min="1547" max="1547" width="16.109375" style="8" customWidth="1"/>
    <col min="1548" max="1548" width="5.44140625" style="8" bestFit="1" customWidth="1"/>
    <col min="1549" max="1549" width="17" style="8" customWidth="1"/>
    <col min="1550" max="1554" width="11.44140625" style="8"/>
    <col min="1555" max="1555" width="8.88671875" style="8" bestFit="1" customWidth="1"/>
    <col min="1556" max="1556" width="9.5546875" style="8" bestFit="1" customWidth="1"/>
    <col min="1557" max="1557" width="6.88671875" style="8" bestFit="1" customWidth="1"/>
    <col min="1558" max="1558" width="8.44140625" style="8" bestFit="1" customWidth="1"/>
    <col min="1559" max="1559" width="8" style="8" bestFit="1" customWidth="1"/>
    <col min="1560" max="1560" width="7.5546875" style="8" bestFit="1" customWidth="1"/>
    <col min="1561" max="1561" width="5.5546875" style="8" bestFit="1" customWidth="1"/>
    <col min="1562" max="1791" width="11.44140625" style="8"/>
    <col min="1792" max="1792" width="11.109375" style="8" bestFit="1" customWidth="1"/>
    <col min="1793" max="1793" width="10.33203125" style="8" bestFit="1" customWidth="1"/>
    <col min="1794" max="1794" width="7.109375" style="8" bestFit="1" customWidth="1"/>
    <col min="1795" max="1795" width="12.44140625" style="8" customWidth="1"/>
    <col min="1796" max="1796" width="6.6640625" style="8" bestFit="1" customWidth="1"/>
    <col min="1797" max="1797" width="5" style="8" bestFit="1" customWidth="1"/>
    <col min="1798" max="1798" width="5.33203125" style="8" bestFit="1" customWidth="1"/>
    <col min="1799" max="1799" width="3.109375" style="8" bestFit="1" customWidth="1"/>
    <col min="1800" max="1800" width="9" style="8" customWidth="1"/>
    <col min="1801" max="1801" width="7" style="8" bestFit="1" customWidth="1"/>
    <col min="1802" max="1802" width="6" style="8" bestFit="1" customWidth="1"/>
    <col min="1803" max="1803" width="16.109375" style="8" customWidth="1"/>
    <col min="1804" max="1804" width="5.44140625" style="8" bestFit="1" customWidth="1"/>
    <col min="1805" max="1805" width="17" style="8" customWidth="1"/>
    <col min="1806" max="1810" width="11.44140625" style="8"/>
    <col min="1811" max="1811" width="8.88671875" style="8" bestFit="1" customWidth="1"/>
    <col min="1812" max="1812" width="9.5546875" style="8" bestFit="1" customWidth="1"/>
    <col min="1813" max="1813" width="6.88671875" style="8" bestFit="1" customWidth="1"/>
    <col min="1814" max="1814" width="8.44140625" style="8" bestFit="1" customWidth="1"/>
    <col min="1815" max="1815" width="8" style="8" bestFit="1" customWidth="1"/>
    <col min="1816" max="1816" width="7.5546875" style="8" bestFit="1" customWidth="1"/>
    <col min="1817" max="1817" width="5.5546875" style="8" bestFit="1" customWidth="1"/>
    <col min="1818" max="2047" width="11.44140625" style="8"/>
    <col min="2048" max="2048" width="11.109375" style="8" bestFit="1" customWidth="1"/>
    <col min="2049" max="2049" width="10.33203125" style="8" bestFit="1" customWidth="1"/>
    <col min="2050" max="2050" width="7.109375" style="8" bestFit="1" customWidth="1"/>
    <col min="2051" max="2051" width="12.44140625" style="8" customWidth="1"/>
    <col min="2052" max="2052" width="6.6640625" style="8" bestFit="1" customWidth="1"/>
    <col min="2053" max="2053" width="5" style="8" bestFit="1" customWidth="1"/>
    <col min="2054" max="2054" width="5.33203125" style="8" bestFit="1" customWidth="1"/>
    <col min="2055" max="2055" width="3.109375" style="8" bestFit="1" customWidth="1"/>
    <col min="2056" max="2056" width="9" style="8" customWidth="1"/>
    <col min="2057" max="2057" width="7" style="8" bestFit="1" customWidth="1"/>
    <col min="2058" max="2058" width="6" style="8" bestFit="1" customWidth="1"/>
    <col min="2059" max="2059" width="16.109375" style="8" customWidth="1"/>
    <col min="2060" max="2060" width="5.44140625" style="8" bestFit="1" customWidth="1"/>
    <col min="2061" max="2061" width="17" style="8" customWidth="1"/>
    <col min="2062" max="2066" width="11.44140625" style="8"/>
    <col min="2067" max="2067" width="8.88671875" style="8" bestFit="1" customWidth="1"/>
    <col min="2068" max="2068" width="9.5546875" style="8" bestFit="1" customWidth="1"/>
    <col min="2069" max="2069" width="6.88671875" style="8" bestFit="1" customWidth="1"/>
    <col min="2070" max="2070" width="8.44140625" style="8" bestFit="1" customWidth="1"/>
    <col min="2071" max="2071" width="8" style="8" bestFit="1" customWidth="1"/>
    <col min="2072" max="2072" width="7.5546875" style="8" bestFit="1" customWidth="1"/>
    <col min="2073" max="2073" width="5.5546875" style="8" bestFit="1" customWidth="1"/>
    <col min="2074" max="2303" width="11.44140625" style="8"/>
    <col min="2304" max="2304" width="11.109375" style="8" bestFit="1" customWidth="1"/>
    <col min="2305" max="2305" width="10.33203125" style="8" bestFit="1" customWidth="1"/>
    <col min="2306" max="2306" width="7.109375" style="8" bestFit="1" customWidth="1"/>
    <col min="2307" max="2307" width="12.44140625" style="8" customWidth="1"/>
    <col min="2308" max="2308" width="6.6640625" style="8" bestFit="1" customWidth="1"/>
    <col min="2309" max="2309" width="5" style="8" bestFit="1" customWidth="1"/>
    <col min="2310" max="2310" width="5.33203125" style="8" bestFit="1" customWidth="1"/>
    <col min="2311" max="2311" width="3.109375" style="8" bestFit="1" customWidth="1"/>
    <col min="2312" max="2312" width="9" style="8" customWidth="1"/>
    <col min="2313" max="2313" width="7" style="8" bestFit="1" customWidth="1"/>
    <col min="2314" max="2314" width="6" style="8" bestFit="1" customWidth="1"/>
    <col min="2315" max="2315" width="16.109375" style="8" customWidth="1"/>
    <col min="2316" max="2316" width="5.44140625" style="8" bestFit="1" customWidth="1"/>
    <col min="2317" max="2317" width="17" style="8" customWidth="1"/>
    <col min="2318" max="2322" width="11.44140625" style="8"/>
    <col min="2323" max="2323" width="8.88671875" style="8" bestFit="1" customWidth="1"/>
    <col min="2324" max="2324" width="9.5546875" style="8" bestFit="1" customWidth="1"/>
    <col min="2325" max="2325" width="6.88671875" style="8" bestFit="1" customWidth="1"/>
    <col min="2326" max="2326" width="8.44140625" style="8" bestFit="1" customWidth="1"/>
    <col min="2327" max="2327" width="8" style="8" bestFit="1" customWidth="1"/>
    <col min="2328" max="2328" width="7.5546875" style="8" bestFit="1" customWidth="1"/>
    <col min="2329" max="2329" width="5.5546875" style="8" bestFit="1" customWidth="1"/>
    <col min="2330" max="2559" width="11.44140625" style="8"/>
    <col min="2560" max="2560" width="11.109375" style="8" bestFit="1" customWidth="1"/>
    <col min="2561" max="2561" width="10.33203125" style="8" bestFit="1" customWidth="1"/>
    <col min="2562" max="2562" width="7.109375" style="8" bestFit="1" customWidth="1"/>
    <col min="2563" max="2563" width="12.44140625" style="8" customWidth="1"/>
    <col min="2564" max="2564" width="6.6640625" style="8" bestFit="1" customWidth="1"/>
    <col min="2565" max="2565" width="5" style="8" bestFit="1" customWidth="1"/>
    <col min="2566" max="2566" width="5.33203125" style="8" bestFit="1" customWidth="1"/>
    <col min="2567" max="2567" width="3.109375" style="8" bestFit="1" customWidth="1"/>
    <col min="2568" max="2568" width="9" style="8" customWidth="1"/>
    <col min="2569" max="2569" width="7" style="8" bestFit="1" customWidth="1"/>
    <col min="2570" max="2570" width="6" style="8" bestFit="1" customWidth="1"/>
    <col min="2571" max="2571" width="16.109375" style="8" customWidth="1"/>
    <col min="2572" max="2572" width="5.44140625" style="8" bestFit="1" customWidth="1"/>
    <col min="2573" max="2573" width="17" style="8" customWidth="1"/>
    <col min="2574" max="2578" width="11.44140625" style="8"/>
    <col min="2579" max="2579" width="8.88671875" style="8" bestFit="1" customWidth="1"/>
    <col min="2580" max="2580" width="9.5546875" style="8" bestFit="1" customWidth="1"/>
    <col min="2581" max="2581" width="6.88671875" style="8" bestFit="1" customWidth="1"/>
    <col min="2582" max="2582" width="8.44140625" style="8" bestFit="1" customWidth="1"/>
    <col min="2583" max="2583" width="8" style="8" bestFit="1" customWidth="1"/>
    <col min="2584" max="2584" width="7.5546875" style="8" bestFit="1" customWidth="1"/>
    <col min="2585" max="2585" width="5.5546875" style="8" bestFit="1" customWidth="1"/>
    <col min="2586" max="2815" width="11.44140625" style="8"/>
    <col min="2816" max="2816" width="11.109375" style="8" bestFit="1" customWidth="1"/>
    <col min="2817" max="2817" width="10.33203125" style="8" bestFit="1" customWidth="1"/>
    <col min="2818" max="2818" width="7.109375" style="8" bestFit="1" customWidth="1"/>
    <col min="2819" max="2819" width="12.44140625" style="8" customWidth="1"/>
    <col min="2820" max="2820" width="6.6640625" style="8" bestFit="1" customWidth="1"/>
    <col min="2821" max="2821" width="5" style="8" bestFit="1" customWidth="1"/>
    <col min="2822" max="2822" width="5.33203125" style="8" bestFit="1" customWidth="1"/>
    <col min="2823" max="2823" width="3.109375" style="8" bestFit="1" customWidth="1"/>
    <col min="2824" max="2824" width="9" style="8" customWidth="1"/>
    <col min="2825" max="2825" width="7" style="8" bestFit="1" customWidth="1"/>
    <col min="2826" max="2826" width="6" style="8" bestFit="1" customWidth="1"/>
    <col min="2827" max="2827" width="16.109375" style="8" customWidth="1"/>
    <col min="2828" max="2828" width="5.44140625" style="8" bestFit="1" customWidth="1"/>
    <col min="2829" max="2829" width="17" style="8" customWidth="1"/>
    <col min="2830" max="2834" width="11.44140625" style="8"/>
    <col min="2835" max="2835" width="8.88671875" style="8" bestFit="1" customWidth="1"/>
    <col min="2836" max="2836" width="9.5546875" style="8" bestFit="1" customWidth="1"/>
    <col min="2837" max="2837" width="6.88671875" style="8" bestFit="1" customWidth="1"/>
    <col min="2838" max="2838" width="8.44140625" style="8" bestFit="1" customWidth="1"/>
    <col min="2839" max="2839" width="8" style="8" bestFit="1" customWidth="1"/>
    <col min="2840" max="2840" width="7.5546875" style="8" bestFit="1" customWidth="1"/>
    <col min="2841" max="2841" width="5.5546875" style="8" bestFit="1" customWidth="1"/>
    <col min="2842" max="3071" width="11.44140625" style="8"/>
    <col min="3072" max="3072" width="11.109375" style="8" bestFit="1" customWidth="1"/>
    <col min="3073" max="3073" width="10.33203125" style="8" bestFit="1" customWidth="1"/>
    <col min="3074" max="3074" width="7.109375" style="8" bestFit="1" customWidth="1"/>
    <col min="3075" max="3075" width="12.44140625" style="8" customWidth="1"/>
    <col min="3076" max="3076" width="6.6640625" style="8" bestFit="1" customWidth="1"/>
    <col min="3077" max="3077" width="5" style="8" bestFit="1" customWidth="1"/>
    <col min="3078" max="3078" width="5.33203125" style="8" bestFit="1" customWidth="1"/>
    <col min="3079" max="3079" width="3.109375" style="8" bestFit="1" customWidth="1"/>
    <col min="3080" max="3080" width="9" style="8" customWidth="1"/>
    <col min="3081" max="3081" width="7" style="8" bestFit="1" customWidth="1"/>
    <col min="3082" max="3082" width="6" style="8" bestFit="1" customWidth="1"/>
    <col min="3083" max="3083" width="16.109375" style="8" customWidth="1"/>
    <col min="3084" max="3084" width="5.44140625" style="8" bestFit="1" customWidth="1"/>
    <col min="3085" max="3085" width="17" style="8" customWidth="1"/>
    <col min="3086" max="3090" width="11.44140625" style="8"/>
    <col min="3091" max="3091" width="8.88671875" style="8" bestFit="1" customWidth="1"/>
    <col min="3092" max="3092" width="9.5546875" style="8" bestFit="1" customWidth="1"/>
    <col min="3093" max="3093" width="6.88671875" style="8" bestFit="1" customWidth="1"/>
    <col min="3094" max="3094" width="8.44140625" style="8" bestFit="1" customWidth="1"/>
    <col min="3095" max="3095" width="8" style="8" bestFit="1" customWidth="1"/>
    <col min="3096" max="3096" width="7.5546875" style="8" bestFit="1" customWidth="1"/>
    <col min="3097" max="3097" width="5.5546875" style="8" bestFit="1" customWidth="1"/>
    <col min="3098" max="3327" width="11.44140625" style="8"/>
    <col min="3328" max="3328" width="11.109375" style="8" bestFit="1" customWidth="1"/>
    <col min="3329" max="3329" width="10.33203125" style="8" bestFit="1" customWidth="1"/>
    <col min="3330" max="3330" width="7.109375" style="8" bestFit="1" customWidth="1"/>
    <col min="3331" max="3331" width="12.44140625" style="8" customWidth="1"/>
    <col min="3332" max="3332" width="6.6640625" style="8" bestFit="1" customWidth="1"/>
    <col min="3333" max="3333" width="5" style="8" bestFit="1" customWidth="1"/>
    <col min="3334" max="3334" width="5.33203125" style="8" bestFit="1" customWidth="1"/>
    <col min="3335" max="3335" width="3.109375" style="8" bestFit="1" customWidth="1"/>
    <col min="3336" max="3336" width="9" style="8" customWidth="1"/>
    <col min="3337" max="3337" width="7" style="8" bestFit="1" customWidth="1"/>
    <col min="3338" max="3338" width="6" style="8" bestFit="1" customWidth="1"/>
    <col min="3339" max="3339" width="16.109375" style="8" customWidth="1"/>
    <col min="3340" max="3340" width="5.44140625" style="8" bestFit="1" customWidth="1"/>
    <col min="3341" max="3341" width="17" style="8" customWidth="1"/>
    <col min="3342" max="3346" width="11.44140625" style="8"/>
    <col min="3347" max="3347" width="8.88671875" style="8" bestFit="1" customWidth="1"/>
    <col min="3348" max="3348" width="9.5546875" style="8" bestFit="1" customWidth="1"/>
    <col min="3349" max="3349" width="6.88671875" style="8" bestFit="1" customWidth="1"/>
    <col min="3350" max="3350" width="8.44140625" style="8" bestFit="1" customWidth="1"/>
    <col min="3351" max="3351" width="8" style="8" bestFit="1" customWidth="1"/>
    <col min="3352" max="3352" width="7.5546875" style="8" bestFit="1" customWidth="1"/>
    <col min="3353" max="3353" width="5.5546875" style="8" bestFit="1" customWidth="1"/>
    <col min="3354" max="3583" width="11.44140625" style="8"/>
    <col min="3584" max="3584" width="11.109375" style="8" bestFit="1" customWidth="1"/>
    <col min="3585" max="3585" width="10.33203125" style="8" bestFit="1" customWidth="1"/>
    <col min="3586" max="3586" width="7.109375" style="8" bestFit="1" customWidth="1"/>
    <col min="3587" max="3587" width="12.44140625" style="8" customWidth="1"/>
    <col min="3588" max="3588" width="6.6640625" style="8" bestFit="1" customWidth="1"/>
    <col min="3589" max="3589" width="5" style="8" bestFit="1" customWidth="1"/>
    <col min="3590" max="3590" width="5.33203125" style="8" bestFit="1" customWidth="1"/>
    <col min="3591" max="3591" width="3.109375" style="8" bestFit="1" customWidth="1"/>
    <col min="3592" max="3592" width="9" style="8" customWidth="1"/>
    <col min="3593" max="3593" width="7" style="8" bestFit="1" customWidth="1"/>
    <col min="3594" max="3594" width="6" style="8" bestFit="1" customWidth="1"/>
    <col min="3595" max="3595" width="16.109375" style="8" customWidth="1"/>
    <col min="3596" max="3596" width="5.44140625" style="8" bestFit="1" customWidth="1"/>
    <col min="3597" max="3597" width="17" style="8" customWidth="1"/>
    <col min="3598" max="3602" width="11.44140625" style="8"/>
    <col min="3603" max="3603" width="8.88671875" style="8" bestFit="1" customWidth="1"/>
    <col min="3604" max="3604" width="9.5546875" style="8" bestFit="1" customWidth="1"/>
    <col min="3605" max="3605" width="6.88671875" style="8" bestFit="1" customWidth="1"/>
    <col min="3606" max="3606" width="8.44140625" style="8" bestFit="1" customWidth="1"/>
    <col min="3607" max="3607" width="8" style="8" bestFit="1" customWidth="1"/>
    <col min="3608" max="3608" width="7.5546875" style="8" bestFit="1" customWidth="1"/>
    <col min="3609" max="3609" width="5.5546875" style="8" bestFit="1" customWidth="1"/>
    <col min="3610" max="3839" width="11.44140625" style="8"/>
    <col min="3840" max="3840" width="11.109375" style="8" bestFit="1" customWidth="1"/>
    <col min="3841" max="3841" width="10.33203125" style="8" bestFit="1" customWidth="1"/>
    <col min="3842" max="3842" width="7.109375" style="8" bestFit="1" customWidth="1"/>
    <col min="3843" max="3843" width="12.44140625" style="8" customWidth="1"/>
    <col min="3844" max="3844" width="6.6640625" style="8" bestFit="1" customWidth="1"/>
    <col min="3845" max="3845" width="5" style="8" bestFit="1" customWidth="1"/>
    <col min="3846" max="3846" width="5.33203125" style="8" bestFit="1" customWidth="1"/>
    <col min="3847" max="3847" width="3.109375" style="8" bestFit="1" customWidth="1"/>
    <col min="3848" max="3848" width="9" style="8" customWidth="1"/>
    <col min="3849" max="3849" width="7" style="8" bestFit="1" customWidth="1"/>
    <col min="3850" max="3850" width="6" style="8" bestFit="1" customWidth="1"/>
    <col min="3851" max="3851" width="16.109375" style="8" customWidth="1"/>
    <col min="3852" max="3852" width="5.44140625" style="8" bestFit="1" customWidth="1"/>
    <col min="3853" max="3853" width="17" style="8" customWidth="1"/>
    <col min="3854" max="3858" width="11.44140625" style="8"/>
    <col min="3859" max="3859" width="8.88671875" style="8" bestFit="1" customWidth="1"/>
    <col min="3860" max="3860" width="9.5546875" style="8" bestFit="1" customWidth="1"/>
    <col min="3861" max="3861" width="6.88671875" style="8" bestFit="1" customWidth="1"/>
    <col min="3862" max="3862" width="8.44140625" style="8" bestFit="1" customWidth="1"/>
    <col min="3863" max="3863" width="8" style="8" bestFit="1" customWidth="1"/>
    <col min="3864" max="3864" width="7.5546875" style="8" bestFit="1" customWidth="1"/>
    <col min="3865" max="3865" width="5.5546875" style="8" bestFit="1" customWidth="1"/>
    <col min="3866" max="4095" width="11.44140625" style="8"/>
    <col min="4096" max="4096" width="11.109375" style="8" bestFit="1" customWidth="1"/>
    <col min="4097" max="4097" width="10.33203125" style="8" bestFit="1" customWidth="1"/>
    <col min="4098" max="4098" width="7.109375" style="8" bestFit="1" customWidth="1"/>
    <col min="4099" max="4099" width="12.44140625" style="8" customWidth="1"/>
    <col min="4100" max="4100" width="6.6640625" style="8" bestFit="1" customWidth="1"/>
    <col min="4101" max="4101" width="5" style="8" bestFit="1" customWidth="1"/>
    <col min="4102" max="4102" width="5.33203125" style="8" bestFit="1" customWidth="1"/>
    <col min="4103" max="4103" width="3.109375" style="8" bestFit="1" customWidth="1"/>
    <col min="4104" max="4104" width="9" style="8" customWidth="1"/>
    <col min="4105" max="4105" width="7" style="8" bestFit="1" customWidth="1"/>
    <col min="4106" max="4106" width="6" style="8" bestFit="1" customWidth="1"/>
    <col min="4107" max="4107" width="16.109375" style="8" customWidth="1"/>
    <col min="4108" max="4108" width="5.44140625" style="8" bestFit="1" customWidth="1"/>
    <col min="4109" max="4109" width="17" style="8" customWidth="1"/>
    <col min="4110" max="4114" width="11.44140625" style="8"/>
    <col min="4115" max="4115" width="8.88671875" style="8" bestFit="1" customWidth="1"/>
    <col min="4116" max="4116" width="9.5546875" style="8" bestFit="1" customWidth="1"/>
    <col min="4117" max="4117" width="6.88671875" style="8" bestFit="1" customWidth="1"/>
    <col min="4118" max="4118" width="8.44140625" style="8" bestFit="1" customWidth="1"/>
    <col min="4119" max="4119" width="8" style="8" bestFit="1" customWidth="1"/>
    <col min="4120" max="4120" width="7.5546875" style="8" bestFit="1" customWidth="1"/>
    <col min="4121" max="4121" width="5.5546875" style="8" bestFit="1" customWidth="1"/>
    <col min="4122" max="4351" width="11.44140625" style="8"/>
    <col min="4352" max="4352" width="11.109375" style="8" bestFit="1" customWidth="1"/>
    <col min="4353" max="4353" width="10.33203125" style="8" bestFit="1" customWidth="1"/>
    <col min="4354" max="4354" width="7.109375" style="8" bestFit="1" customWidth="1"/>
    <col min="4355" max="4355" width="12.44140625" style="8" customWidth="1"/>
    <col min="4356" max="4356" width="6.6640625" style="8" bestFit="1" customWidth="1"/>
    <col min="4357" max="4357" width="5" style="8" bestFit="1" customWidth="1"/>
    <col min="4358" max="4358" width="5.33203125" style="8" bestFit="1" customWidth="1"/>
    <col min="4359" max="4359" width="3.109375" style="8" bestFit="1" customWidth="1"/>
    <col min="4360" max="4360" width="9" style="8" customWidth="1"/>
    <col min="4361" max="4361" width="7" style="8" bestFit="1" customWidth="1"/>
    <col min="4362" max="4362" width="6" style="8" bestFit="1" customWidth="1"/>
    <col min="4363" max="4363" width="16.109375" style="8" customWidth="1"/>
    <col min="4364" max="4364" width="5.44140625" style="8" bestFit="1" customWidth="1"/>
    <col min="4365" max="4365" width="17" style="8" customWidth="1"/>
    <col min="4366" max="4370" width="11.44140625" style="8"/>
    <col min="4371" max="4371" width="8.88671875" style="8" bestFit="1" customWidth="1"/>
    <col min="4372" max="4372" width="9.5546875" style="8" bestFit="1" customWidth="1"/>
    <col min="4373" max="4373" width="6.88671875" style="8" bestFit="1" customWidth="1"/>
    <col min="4374" max="4374" width="8.44140625" style="8" bestFit="1" customWidth="1"/>
    <col min="4375" max="4375" width="8" style="8" bestFit="1" customWidth="1"/>
    <col min="4376" max="4376" width="7.5546875" style="8" bestFit="1" customWidth="1"/>
    <col min="4377" max="4377" width="5.5546875" style="8" bestFit="1" customWidth="1"/>
    <col min="4378" max="4607" width="11.44140625" style="8"/>
    <col min="4608" max="4608" width="11.109375" style="8" bestFit="1" customWidth="1"/>
    <col min="4609" max="4609" width="10.33203125" style="8" bestFit="1" customWidth="1"/>
    <col min="4610" max="4610" width="7.109375" style="8" bestFit="1" customWidth="1"/>
    <col min="4611" max="4611" width="12.44140625" style="8" customWidth="1"/>
    <col min="4612" max="4612" width="6.6640625" style="8" bestFit="1" customWidth="1"/>
    <col min="4613" max="4613" width="5" style="8" bestFit="1" customWidth="1"/>
    <col min="4614" max="4614" width="5.33203125" style="8" bestFit="1" customWidth="1"/>
    <col min="4615" max="4615" width="3.109375" style="8" bestFit="1" customWidth="1"/>
    <col min="4616" max="4616" width="9" style="8" customWidth="1"/>
    <col min="4617" max="4617" width="7" style="8" bestFit="1" customWidth="1"/>
    <col min="4618" max="4618" width="6" style="8" bestFit="1" customWidth="1"/>
    <col min="4619" max="4619" width="16.109375" style="8" customWidth="1"/>
    <col min="4620" max="4620" width="5.44140625" style="8" bestFit="1" customWidth="1"/>
    <col min="4621" max="4621" width="17" style="8" customWidth="1"/>
    <col min="4622" max="4626" width="11.44140625" style="8"/>
    <col min="4627" max="4627" width="8.88671875" style="8" bestFit="1" customWidth="1"/>
    <col min="4628" max="4628" width="9.5546875" style="8" bestFit="1" customWidth="1"/>
    <col min="4629" max="4629" width="6.88671875" style="8" bestFit="1" customWidth="1"/>
    <col min="4630" max="4630" width="8.44140625" style="8" bestFit="1" customWidth="1"/>
    <col min="4631" max="4631" width="8" style="8" bestFit="1" customWidth="1"/>
    <col min="4632" max="4632" width="7.5546875" style="8" bestFit="1" customWidth="1"/>
    <col min="4633" max="4633" width="5.5546875" style="8" bestFit="1" customWidth="1"/>
    <col min="4634" max="4863" width="11.44140625" style="8"/>
    <col min="4864" max="4864" width="11.109375" style="8" bestFit="1" customWidth="1"/>
    <col min="4865" max="4865" width="10.33203125" style="8" bestFit="1" customWidth="1"/>
    <col min="4866" max="4866" width="7.109375" style="8" bestFit="1" customWidth="1"/>
    <col min="4867" max="4867" width="12.44140625" style="8" customWidth="1"/>
    <col min="4868" max="4868" width="6.6640625" style="8" bestFit="1" customWidth="1"/>
    <col min="4869" max="4869" width="5" style="8" bestFit="1" customWidth="1"/>
    <col min="4870" max="4870" width="5.33203125" style="8" bestFit="1" customWidth="1"/>
    <col min="4871" max="4871" width="3.109375" style="8" bestFit="1" customWidth="1"/>
    <col min="4872" max="4872" width="9" style="8" customWidth="1"/>
    <col min="4873" max="4873" width="7" style="8" bestFit="1" customWidth="1"/>
    <col min="4874" max="4874" width="6" style="8" bestFit="1" customWidth="1"/>
    <col min="4875" max="4875" width="16.109375" style="8" customWidth="1"/>
    <col min="4876" max="4876" width="5.44140625" style="8" bestFit="1" customWidth="1"/>
    <col min="4877" max="4877" width="17" style="8" customWidth="1"/>
    <col min="4878" max="4882" width="11.44140625" style="8"/>
    <col min="4883" max="4883" width="8.88671875" style="8" bestFit="1" customWidth="1"/>
    <col min="4884" max="4884" width="9.5546875" style="8" bestFit="1" customWidth="1"/>
    <col min="4885" max="4885" width="6.88671875" style="8" bestFit="1" customWidth="1"/>
    <col min="4886" max="4886" width="8.44140625" style="8" bestFit="1" customWidth="1"/>
    <col min="4887" max="4887" width="8" style="8" bestFit="1" customWidth="1"/>
    <col min="4888" max="4888" width="7.5546875" style="8" bestFit="1" customWidth="1"/>
    <col min="4889" max="4889" width="5.5546875" style="8" bestFit="1" customWidth="1"/>
    <col min="4890" max="5119" width="11.44140625" style="8"/>
    <col min="5120" max="5120" width="11.109375" style="8" bestFit="1" customWidth="1"/>
    <col min="5121" max="5121" width="10.33203125" style="8" bestFit="1" customWidth="1"/>
    <col min="5122" max="5122" width="7.109375" style="8" bestFit="1" customWidth="1"/>
    <col min="5123" max="5123" width="12.44140625" style="8" customWidth="1"/>
    <col min="5124" max="5124" width="6.6640625" style="8" bestFit="1" customWidth="1"/>
    <col min="5125" max="5125" width="5" style="8" bestFit="1" customWidth="1"/>
    <col min="5126" max="5126" width="5.33203125" style="8" bestFit="1" customWidth="1"/>
    <col min="5127" max="5127" width="3.109375" style="8" bestFit="1" customWidth="1"/>
    <col min="5128" max="5128" width="9" style="8" customWidth="1"/>
    <col min="5129" max="5129" width="7" style="8" bestFit="1" customWidth="1"/>
    <col min="5130" max="5130" width="6" style="8" bestFit="1" customWidth="1"/>
    <col min="5131" max="5131" width="16.109375" style="8" customWidth="1"/>
    <col min="5132" max="5132" width="5.44140625" style="8" bestFit="1" customWidth="1"/>
    <col min="5133" max="5133" width="17" style="8" customWidth="1"/>
    <col min="5134" max="5138" width="11.44140625" style="8"/>
    <col min="5139" max="5139" width="8.88671875" style="8" bestFit="1" customWidth="1"/>
    <col min="5140" max="5140" width="9.5546875" style="8" bestFit="1" customWidth="1"/>
    <col min="5141" max="5141" width="6.88671875" style="8" bestFit="1" customWidth="1"/>
    <col min="5142" max="5142" width="8.44140625" style="8" bestFit="1" customWidth="1"/>
    <col min="5143" max="5143" width="8" style="8" bestFit="1" customWidth="1"/>
    <col min="5144" max="5144" width="7.5546875" style="8" bestFit="1" customWidth="1"/>
    <col min="5145" max="5145" width="5.5546875" style="8" bestFit="1" customWidth="1"/>
    <col min="5146" max="5375" width="11.44140625" style="8"/>
    <col min="5376" max="5376" width="11.109375" style="8" bestFit="1" customWidth="1"/>
    <col min="5377" max="5377" width="10.33203125" style="8" bestFit="1" customWidth="1"/>
    <col min="5378" max="5378" width="7.109375" style="8" bestFit="1" customWidth="1"/>
    <col min="5379" max="5379" width="12.44140625" style="8" customWidth="1"/>
    <col min="5380" max="5380" width="6.6640625" style="8" bestFit="1" customWidth="1"/>
    <col min="5381" max="5381" width="5" style="8" bestFit="1" customWidth="1"/>
    <col min="5382" max="5382" width="5.33203125" style="8" bestFit="1" customWidth="1"/>
    <col min="5383" max="5383" width="3.109375" style="8" bestFit="1" customWidth="1"/>
    <col min="5384" max="5384" width="9" style="8" customWidth="1"/>
    <col min="5385" max="5385" width="7" style="8" bestFit="1" customWidth="1"/>
    <col min="5386" max="5386" width="6" style="8" bestFit="1" customWidth="1"/>
    <col min="5387" max="5387" width="16.109375" style="8" customWidth="1"/>
    <col min="5388" max="5388" width="5.44140625" style="8" bestFit="1" customWidth="1"/>
    <col min="5389" max="5389" width="17" style="8" customWidth="1"/>
    <col min="5390" max="5394" width="11.44140625" style="8"/>
    <col min="5395" max="5395" width="8.88671875" style="8" bestFit="1" customWidth="1"/>
    <col min="5396" max="5396" width="9.5546875" style="8" bestFit="1" customWidth="1"/>
    <col min="5397" max="5397" width="6.88671875" style="8" bestFit="1" customWidth="1"/>
    <col min="5398" max="5398" width="8.44140625" style="8" bestFit="1" customWidth="1"/>
    <col min="5399" max="5399" width="8" style="8" bestFit="1" customWidth="1"/>
    <col min="5400" max="5400" width="7.5546875" style="8" bestFit="1" customWidth="1"/>
    <col min="5401" max="5401" width="5.5546875" style="8" bestFit="1" customWidth="1"/>
    <col min="5402" max="5631" width="11.44140625" style="8"/>
    <col min="5632" max="5632" width="11.109375" style="8" bestFit="1" customWidth="1"/>
    <col min="5633" max="5633" width="10.33203125" style="8" bestFit="1" customWidth="1"/>
    <col min="5634" max="5634" width="7.109375" style="8" bestFit="1" customWidth="1"/>
    <col min="5635" max="5635" width="12.44140625" style="8" customWidth="1"/>
    <col min="5636" max="5636" width="6.6640625" style="8" bestFit="1" customWidth="1"/>
    <col min="5637" max="5637" width="5" style="8" bestFit="1" customWidth="1"/>
    <col min="5638" max="5638" width="5.33203125" style="8" bestFit="1" customWidth="1"/>
    <col min="5639" max="5639" width="3.109375" style="8" bestFit="1" customWidth="1"/>
    <col min="5640" max="5640" width="9" style="8" customWidth="1"/>
    <col min="5641" max="5641" width="7" style="8" bestFit="1" customWidth="1"/>
    <col min="5642" max="5642" width="6" style="8" bestFit="1" customWidth="1"/>
    <col min="5643" max="5643" width="16.109375" style="8" customWidth="1"/>
    <col min="5644" max="5644" width="5.44140625" style="8" bestFit="1" customWidth="1"/>
    <col min="5645" max="5645" width="17" style="8" customWidth="1"/>
    <col min="5646" max="5650" width="11.44140625" style="8"/>
    <col min="5651" max="5651" width="8.88671875" style="8" bestFit="1" customWidth="1"/>
    <col min="5652" max="5652" width="9.5546875" style="8" bestFit="1" customWidth="1"/>
    <col min="5653" max="5653" width="6.88671875" style="8" bestFit="1" customWidth="1"/>
    <col min="5654" max="5654" width="8.44140625" style="8" bestFit="1" customWidth="1"/>
    <col min="5655" max="5655" width="8" style="8" bestFit="1" customWidth="1"/>
    <col min="5656" max="5656" width="7.5546875" style="8" bestFit="1" customWidth="1"/>
    <col min="5657" max="5657" width="5.5546875" style="8" bestFit="1" customWidth="1"/>
    <col min="5658" max="5887" width="11.44140625" style="8"/>
    <col min="5888" max="5888" width="11.109375" style="8" bestFit="1" customWidth="1"/>
    <col min="5889" max="5889" width="10.33203125" style="8" bestFit="1" customWidth="1"/>
    <col min="5890" max="5890" width="7.109375" style="8" bestFit="1" customWidth="1"/>
    <col min="5891" max="5891" width="12.44140625" style="8" customWidth="1"/>
    <col min="5892" max="5892" width="6.6640625" style="8" bestFit="1" customWidth="1"/>
    <col min="5893" max="5893" width="5" style="8" bestFit="1" customWidth="1"/>
    <col min="5894" max="5894" width="5.33203125" style="8" bestFit="1" customWidth="1"/>
    <col min="5895" max="5895" width="3.109375" style="8" bestFit="1" customWidth="1"/>
    <col min="5896" max="5896" width="9" style="8" customWidth="1"/>
    <col min="5897" max="5897" width="7" style="8" bestFit="1" customWidth="1"/>
    <col min="5898" max="5898" width="6" style="8" bestFit="1" customWidth="1"/>
    <col min="5899" max="5899" width="16.109375" style="8" customWidth="1"/>
    <col min="5900" max="5900" width="5.44140625" style="8" bestFit="1" customWidth="1"/>
    <col min="5901" max="5901" width="17" style="8" customWidth="1"/>
    <col min="5902" max="5906" width="11.44140625" style="8"/>
    <col min="5907" max="5907" width="8.88671875" style="8" bestFit="1" customWidth="1"/>
    <col min="5908" max="5908" width="9.5546875" style="8" bestFit="1" customWidth="1"/>
    <col min="5909" max="5909" width="6.88671875" style="8" bestFit="1" customWidth="1"/>
    <col min="5910" max="5910" width="8.44140625" style="8" bestFit="1" customWidth="1"/>
    <col min="5911" max="5911" width="8" style="8" bestFit="1" customWidth="1"/>
    <col min="5912" max="5912" width="7.5546875" style="8" bestFit="1" customWidth="1"/>
    <col min="5913" max="5913" width="5.5546875" style="8" bestFit="1" customWidth="1"/>
    <col min="5914" max="6143" width="11.44140625" style="8"/>
    <col min="6144" max="6144" width="11.109375" style="8" bestFit="1" customWidth="1"/>
    <col min="6145" max="6145" width="10.33203125" style="8" bestFit="1" customWidth="1"/>
    <col min="6146" max="6146" width="7.109375" style="8" bestFit="1" customWidth="1"/>
    <col min="6147" max="6147" width="12.44140625" style="8" customWidth="1"/>
    <col min="6148" max="6148" width="6.6640625" style="8" bestFit="1" customWidth="1"/>
    <col min="6149" max="6149" width="5" style="8" bestFit="1" customWidth="1"/>
    <col min="6150" max="6150" width="5.33203125" style="8" bestFit="1" customWidth="1"/>
    <col min="6151" max="6151" width="3.109375" style="8" bestFit="1" customWidth="1"/>
    <col min="6152" max="6152" width="9" style="8" customWidth="1"/>
    <col min="6153" max="6153" width="7" style="8" bestFit="1" customWidth="1"/>
    <col min="6154" max="6154" width="6" style="8" bestFit="1" customWidth="1"/>
    <col min="6155" max="6155" width="16.109375" style="8" customWidth="1"/>
    <col min="6156" max="6156" width="5.44140625" style="8" bestFit="1" customWidth="1"/>
    <col min="6157" max="6157" width="17" style="8" customWidth="1"/>
    <col min="6158" max="6162" width="11.44140625" style="8"/>
    <col min="6163" max="6163" width="8.88671875" style="8" bestFit="1" customWidth="1"/>
    <col min="6164" max="6164" width="9.5546875" style="8" bestFit="1" customWidth="1"/>
    <col min="6165" max="6165" width="6.88671875" style="8" bestFit="1" customWidth="1"/>
    <col min="6166" max="6166" width="8.44140625" style="8" bestFit="1" customWidth="1"/>
    <col min="6167" max="6167" width="8" style="8" bestFit="1" customWidth="1"/>
    <col min="6168" max="6168" width="7.5546875" style="8" bestFit="1" customWidth="1"/>
    <col min="6169" max="6169" width="5.5546875" style="8" bestFit="1" customWidth="1"/>
    <col min="6170" max="6399" width="11.44140625" style="8"/>
    <col min="6400" max="6400" width="11.109375" style="8" bestFit="1" customWidth="1"/>
    <col min="6401" max="6401" width="10.33203125" style="8" bestFit="1" customWidth="1"/>
    <col min="6402" max="6402" width="7.109375" style="8" bestFit="1" customWidth="1"/>
    <col min="6403" max="6403" width="12.44140625" style="8" customWidth="1"/>
    <col min="6404" max="6404" width="6.6640625" style="8" bestFit="1" customWidth="1"/>
    <col min="6405" max="6405" width="5" style="8" bestFit="1" customWidth="1"/>
    <col min="6406" max="6406" width="5.33203125" style="8" bestFit="1" customWidth="1"/>
    <col min="6407" max="6407" width="3.109375" style="8" bestFit="1" customWidth="1"/>
    <col min="6408" max="6408" width="9" style="8" customWidth="1"/>
    <col min="6409" max="6409" width="7" style="8" bestFit="1" customWidth="1"/>
    <col min="6410" max="6410" width="6" style="8" bestFit="1" customWidth="1"/>
    <col min="6411" max="6411" width="16.109375" style="8" customWidth="1"/>
    <col min="6412" max="6412" width="5.44140625" style="8" bestFit="1" customWidth="1"/>
    <col min="6413" max="6413" width="17" style="8" customWidth="1"/>
    <col min="6414" max="6418" width="11.44140625" style="8"/>
    <col min="6419" max="6419" width="8.88671875" style="8" bestFit="1" customWidth="1"/>
    <col min="6420" max="6420" width="9.5546875" style="8" bestFit="1" customWidth="1"/>
    <col min="6421" max="6421" width="6.88671875" style="8" bestFit="1" customWidth="1"/>
    <col min="6422" max="6422" width="8.44140625" style="8" bestFit="1" customWidth="1"/>
    <col min="6423" max="6423" width="8" style="8" bestFit="1" customWidth="1"/>
    <col min="6424" max="6424" width="7.5546875" style="8" bestFit="1" customWidth="1"/>
    <col min="6425" max="6425" width="5.5546875" style="8" bestFit="1" customWidth="1"/>
    <col min="6426" max="6655" width="11.44140625" style="8"/>
    <col min="6656" max="6656" width="11.109375" style="8" bestFit="1" customWidth="1"/>
    <col min="6657" max="6657" width="10.33203125" style="8" bestFit="1" customWidth="1"/>
    <col min="6658" max="6658" width="7.109375" style="8" bestFit="1" customWidth="1"/>
    <col min="6659" max="6659" width="12.44140625" style="8" customWidth="1"/>
    <col min="6660" max="6660" width="6.6640625" style="8" bestFit="1" customWidth="1"/>
    <col min="6661" max="6661" width="5" style="8" bestFit="1" customWidth="1"/>
    <col min="6662" max="6662" width="5.33203125" style="8" bestFit="1" customWidth="1"/>
    <col min="6663" max="6663" width="3.109375" style="8" bestFit="1" customWidth="1"/>
    <col min="6664" max="6664" width="9" style="8" customWidth="1"/>
    <col min="6665" max="6665" width="7" style="8" bestFit="1" customWidth="1"/>
    <col min="6666" max="6666" width="6" style="8" bestFit="1" customWidth="1"/>
    <col min="6667" max="6667" width="16.109375" style="8" customWidth="1"/>
    <col min="6668" max="6668" width="5.44140625" style="8" bestFit="1" customWidth="1"/>
    <col min="6669" max="6669" width="17" style="8" customWidth="1"/>
    <col min="6670" max="6674" width="11.44140625" style="8"/>
    <col min="6675" max="6675" width="8.88671875" style="8" bestFit="1" customWidth="1"/>
    <col min="6676" max="6676" width="9.5546875" style="8" bestFit="1" customWidth="1"/>
    <col min="6677" max="6677" width="6.88671875" style="8" bestFit="1" customWidth="1"/>
    <col min="6678" max="6678" width="8.44140625" style="8" bestFit="1" customWidth="1"/>
    <col min="6679" max="6679" width="8" style="8" bestFit="1" customWidth="1"/>
    <col min="6680" max="6680" width="7.5546875" style="8" bestFit="1" customWidth="1"/>
    <col min="6681" max="6681" width="5.5546875" style="8" bestFit="1" customWidth="1"/>
    <col min="6682" max="6911" width="11.44140625" style="8"/>
    <col min="6912" max="6912" width="11.109375" style="8" bestFit="1" customWidth="1"/>
    <col min="6913" max="6913" width="10.33203125" style="8" bestFit="1" customWidth="1"/>
    <col min="6914" max="6914" width="7.109375" style="8" bestFit="1" customWidth="1"/>
    <col min="6915" max="6915" width="12.44140625" style="8" customWidth="1"/>
    <col min="6916" max="6916" width="6.6640625" style="8" bestFit="1" customWidth="1"/>
    <col min="6917" max="6917" width="5" style="8" bestFit="1" customWidth="1"/>
    <col min="6918" max="6918" width="5.33203125" style="8" bestFit="1" customWidth="1"/>
    <col min="6919" max="6919" width="3.109375" style="8" bestFit="1" customWidth="1"/>
    <col min="6920" max="6920" width="9" style="8" customWidth="1"/>
    <col min="6921" max="6921" width="7" style="8" bestFit="1" customWidth="1"/>
    <col min="6922" max="6922" width="6" style="8" bestFit="1" customWidth="1"/>
    <col min="6923" max="6923" width="16.109375" style="8" customWidth="1"/>
    <col min="6924" max="6924" width="5.44140625" style="8" bestFit="1" customWidth="1"/>
    <col min="6925" max="6925" width="17" style="8" customWidth="1"/>
    <col min="6926" max="6930" width="11.44140625" style="8"/>
    <col min="6931" max="6931" width="8.88671875" style="8" bestFit="1" customWidth="1"/>
    <col min="6932" max="6932" width="9.5546875" style="8" bestFit="1" customWidth="1"/>
    <col min="6933" max="6933" width="6.88671875" style="8" bestFit="1" customWidth="1"/>
    <col min="6934" max="6934" width="8.44140625" style="8" bestFit="1" customWidth="1"/>
    <col min="6935" max="6935" width="8" style="8" bestFit="1" customWidth="1"/>
    <col min="6936" max="6936" width="7.5546875" style="8" bestFit="1" customWidth="1"/>
    <col min="6937" max="6937" width="5.5546875" style="8" bestFit="1" customWidth="1"/>
    <col min="6938" max="7167" width="11.44140625" style="8"/>
    <col min="7168" max="7168" width="11.109375" style="8" bestFit="1" customWidth="1"/>
    <col min="7169" max="7169" width="10.33203125" style="8" bestFit="1" customWidth="1"/>
    <col min="7170" max="7170" width="7.109375" style="8" bestFit="1" customWidth="1"/>
    <col min="7171" max="7171" width="12.44140625" style="8" customWidth="1"/>
    <col min="7172" max="7172" width="6.6640625" style="8" bestFit="1" customWidth="1"/>
    <col min="7173" max="7173" width="5" style="8" bestFit="1" customWidth="1"/>
    <col min="7174" max="7174" width="5.33203125" style="8" bestFit="1" customWidth="1"/>
    <col min="7175" max="7175" width="3.109375" style="8" bestFit="1" customWidth="1"/>
    <col min="7176" max="7176" width="9" style="8" customWidth="1"/>
    <col min="7177" max="7177" width="7" style="8" bestFit="1" customWidth="1"/>
    <col min="7178" max="7178" width="6" style="8" bestFit="1" customWidth="1"/>
    <col min="7179" max="7179" width="16.109375" style="8" customWidth="1"/>
    <col min="7180" max="7180" width="5.44140625" style="8" bestFit="1" customWidth="1"/>
    <col min="7181" max="7181" width="17" style="8" customWidth="1"/>
    <col min="7182" max="7186" width="11.44140625" style="8"/>
    <col min="7187" max="7187" width="8.88671875" style="8" bestFit="1" customWidth="1"/>
    <col min="7188" max="7188" width="9.5546875" style="8" bestFit="1" customWidth="1"/>
    <col min="7189" max="7189" width="6.88671875" style="8" bestFit="1" customWidth="1"/>
    <col min="7190" max="7190" width="8.44140625" style="8" bestFit="1" customWidth="1"/>
    <col min="7191" max="7191" width="8" style="8" bestFit="1" customWidth="1"/>
    <col min="7192" max="7192" width="7.5546875" style="8" bestFit="1" customWidth="1"/>
    <col min="7193" max="7193" width="5.5546875" style="8" bestFit="1" customWidth="1"/>
    <col min="7194" max="7423" width="11.44140625" style="8"/>
    <col min="7424" max="7424" width="11.109375" style="8" bestFit="1" customWidth="1"/>
    <col min="7425" max="7425" width="10.33203125" style="8" bestFit="1" customWidth="1"/>
    <col min="7426" max="7426" width="7.109375" style="8" bestFit="1" customWidth="1"/>
    <col min="7427" max="7427" width="12.44140625" style="8" customWidth="1"/>
    <col min="7428" max="7428" width="6.6640625" style="8" bestFit="1" customWidth="1"/>
    <col min="7429" max="7429" width="5" style="8" bestFit="1" customWidth="1"/>
    <col min="7430" max="7430" width="5.33203125" style="8" bestFit="1" customWidth="1"/>
    <col min="7431" max="7431" width="3.109375" style="8" bestFit="1" customWidth="1"/>
    <col min="7432" max="7432" width="9" style="8" customWidth="1"/>
    <col min="7433" max="7433" width="7" style="8" bestFit="1" customWidth="1"/>
    <col min="7434" max="7434" width="6" style="8" bestFit="1" customWidth="1"/>
    <col min="7435" max="7435" width="16.109375" style="8" customWidth="1"/>
    <col min="7436" max="7436" width="5.44140625" style="8" bestFit="1" customWidth="1"/>
    <col min="7437" max="7437" width="17" style="8" customWidth="1"/>
    <col min="7438" max="7442" width="11.44140625" style="8"/>
    <col min="7443" max="7443" width="8.88671875" style="8" bestFit="1" customWidth="1"/>
    <col min="7444" max="7444" width="9.5546875" style="8" bestFit="1" customWidth="1"/>
    <col min="7445" max="7445" width="6.88671875" style="8" bestFit="1" customWidth="1"/>
    <col min="7446" max="7446" width="8.44140625" style="8" bestFit="1" customWidth="1"/>
    <col min="7447" max="7447" width="8" style="8" bestFit="1" customWidth="1"/>
    <col min="7448" max="7448" width="7.5546875" style="8" bestFit="1" customWidth="1"/>
    <col min="7449" max="7449" width="5.5546875" style="8" bestFit="1" customWidth="1"/>
    <col min="7450" max="7679" width="11.44140625" style="8"/>
    <col min="7680" max="7680" width="11.109375" style="8" bestFit="1" customWidth="1"/>
    <col min="7681" max="7681" width="10.33203125" style="8" bestFit="1" customWidth="1"/>
    <col min="7682" max="7682" width="7.109375" style="8" bestFit="1" customWidth="1"/>
    <col min="7683" max="7683" width="12.44140625" style="8" customWidth="1"/>
    <col min="7684" max="7684" width="6.6640625" style="8" bestFit="1" customWidth="1"/>
    <col min="7685" max="7685" width="5" style="8" bestFit="1" customWidth="1"/>
    <col min="7686" max="7686" width="5.33203125" style="8" bestFit="1" customWidth="1"/>
    <col min="7687" max="7687" width="3.109375" style="8" bestFit="1" customWidth="1"/>
    <col min="7688" max="7688" width="9" style="8" customWidth="1"/>
    <col min="7689" max="7689" width="7" style="8" bestFit="1" customWidth="1"/>
    <col min="7690" max="7690" width="6" style="8" bestFit="1" customWidth="1"/>
    <col min="7691" max="7691" width="16.109375" style="8" customWidth="1"/>
    <col min="7692" max="7692" width="5.44140625" style="8" bestFit="1" customWidth="1"/>
    <col min="7693" max="7693" width="17" style="8" customWidth="1"/>
    <col min="7694" max="7698" width="11.44140625" style="8"/>
    <col min="7699" max="7699" width="8.88671875" style="8" bestFit="1" customWidth="1"/>
    <col min="7700" max="7700" width="9.5546875" style="8" bestFit="1" customWidth="1"/>
    <col min="7701" max="7701" width="6.88671875" style="8" bestFit="1" customWidth="1"/>
    <col min="7702" max="7702" width="8.44140625" style="8" bestFit="1" customWidth="1"/>
    <col min="7703" max="7703" width="8" style="8" bestFit="1" customWidth="1"/>
    <col min="7704" max="7704" width="7.5546875" style="8" bestFit="1" customWidth="1"/>
    <col min="7705" max="7705" width="5.5546875" style="8" bestFit="1" customWidth="1"/>
    <col min="7706" max="7935" width="11.44140625" style="8"/>
    <col min="7936" max="7936" width="11.109375" style="8" bestFit="1" customWidth="1"/>
    <col min="7937" max="7937" width="10.33203125" style="8" bestFit="1" customWidth="1"/>
    <col min="7938" max="7938" width="7.109375" style="8" bestFit="1" customWidth="1"/>
    <col min="7939" max="7939" width="12.44140625" style="8" customWidth="1"/>
    <col min="7940" max="7940" width="6.6640625" style="8" bestFit="1" customWidth="1"/>
    <col min="7941" max="7941" width="5" style="8" bestFit="1" customWidth="1"/>
    <col min="7942" max="7942" width="5.33203125" style="8" bestFit="1" customWidth="1"/>
    <col min="7943" max="7943" width="3.109375" style="8" bestFit="1" customWidth="1"/>
    <col min="7944" max="7944" width="9" style="8" customWidth="1"/>
    <col min="7945" max="7945" width="7" style="8" bestFit="1" customWidth="1"/>
    <col min="7946" max="7946" width="6" style="8" bestFit="1" customWidth="1"/>
    <col min="7947" max="7947" width="16.109375" style="8" customWidth="1"/>
    <col min="7948" max="7948" width="5.44140625" style="8" bestFit="1" customWidth="1"/>
    <col min="7949" max="7949" width="17" style="8" customWidth="1"/>
    <col min="7950" max="7954" width="11.44140625" style="8"/>
    <col min="7955" max="7955" width="8.88671875" style="8" bestFit="1" customWidth="1"/>
    <col min="7956" max="7956" width="9.5546875" style="8" bestFit="1" customWidth="1"/>
    <col min="7957" max="7957" width="6.88671875" style="8" bestFit="1" customWidth="1"/>
    <col min="7958" max="7958" width="8.44140625" style="8" bestFit="1" customWidth="1"/>
    <col min="7959" max="7959" width="8" style="8" bestFit="1" customWidth="1"/>
    <col min="7960" max="7960" width="7.5546875" style="8" bestFit="1" customWidth="1"/>
    <col min="7961" max="7961" width="5.5546875" style="8" bestFit="1" customWidth="1"/>
    <col min="7962" max="8191" width="11.44140625" style="8"/>
    <col min="8192" max="8192" width="11.109375" style="8" bestFit="1" customWidth="1"/>
    <col min="8193" max="8193" width="10.33203125" style="8" bestFit="1" customWidth="1"/>
    <col min="8194" max="8194" width="7.109375" style="8" bestFit="1" customWidth="1"/>
    <col min="8195" max="8195" width="12.44140625" style="8" customWidth="1"/>
    <col min="8196" max="8196" width="6.6640625" style="8" bestFit="1" customWidth="1"/>
    <col min="8197" max="8197" width="5" style="8" bestFit="1" customWidth="1"/>
    <col min="8198" max="8198" width="5.33203125" style="8" bestFit="1" customWidth="1"/>
    <col min="8199" max="8199" width="3.109375" style="8" bestFit="1" customWidth="1"/>
    <col min="8200" max="8200" width="9" style="8" customWidth="1"/>
    <col min="8201" max="8201" width="7" style="8" bestFit="1" customWidth="1"/>
    <col min="8202" max="8202" width="6" style="8" bestFit="1" customWidth="1"/>
    <col min="8203" max="8203" width="16.109375" style="8" customWidth="1"/>
    <col min="8204" max="8204" width="5.44140625" style="8" bestFit="1" customWidth="1"/>
    <col min="8205" max="8205" width="17" style="8" customWidth="1"/>
    <col min="8206" max="8210" width="11.44140625" style="8"/>
    <col min="8211" max="8211" width="8.88671875" style="8" bestFit="1" customWidth="1"/>
    <col min="8212" max="8212" width="9.5546875" style="8" bestFit="1" customWidth="1"/>
    <col min="8213" max="8213" width="6.88671875" style="8" bestFit="1" customWidth="1"/>
    <col min="8214" max="8214" width="8.44140625" style="8" bestFit="1" customWidth="1"/>
    <col min="8215" max="8215" width="8" style="8" bestFit="1" customWidth="1"/>
    <col min="8216" max="8216" width="7.5546875" style="8" bestFit="1" customWidth="1"/>
    <col min="8217" max="8217" width="5.5546875" style="8" bestFit="1" customWidth="1"/>
    <col min="8218" max="8447" width="11.44140625" style="8"/>
    <col min="8448" max="8448" width="11.109375" style="8" bestFit="1" customWidth="1"/>
    <col min="8449" max="8449" width="10.33203125" style="8" bestFit="1" customWidth="1"/>
    <col min="8450" max="8450" width="7.109375" style="8" bestFit="1" customWidth="1"/>
    <col min="8451" max="8451" width="12.44140625" style="8" customWidth="1"/>
    <col min="8452" max="8452" width="6.6640625" style="8" bestFit="1" customWidth="1"/>
    <col min="8453" max="8453" width="5" style="8" bestFit="1" customWidth="1"/>
    <col min="8454" max="8454" width="5.33203125" style="8" bestFit="1" customWidth="1"/>
    <col min="8455" max="8455" width="3.109375" style="8" bestFit="1" customWidth="1"/>
    <col min="8456" max="8456" width="9" style="8" customWidth="1"/>
    <col min="8457" max="8457" width="7" style="8" bestFit="1" customWidth="1"/>
    <col min="8458" max="8458" width="6" style="8" bestFit="1" customWidth="1"/>
    <col min="8459" max="8459" width="16.109375" style="8" customWidth="1"/>
    <col min="8460" max="8460" width="5.44140625" style="8" bestFit="1" customWidth="1"/>
    <col min="8461" max="8461" width="17" style="8" customWidth="1"/>
    <col min="8462" max="8466" width="11.44140625" style="8"/>
    <col min="8467" max="8467" width="8.88671875" style="8" bestFit="1" customWidth="1"/>
    <col min="8468" max="8468" width="9.5546875" style="8" bestFit="1" customWidth="1"/>
    <col min="8469" max="8469" width="6.88671875" style="8" bestFit="1" customWidth="1"/>
    <col min="8470" max="8470" width="8.44140625" style="8" bestFit="1" customWidth="1"/>
    <col min="8471" max="8471" width="8" style="8" bestFit="1" customWidth="1"/>
    <col min="8472" max="8472" width="7.5546875" style="8" bestFit="1" customWidth="1"/>
    <col min="8473" max="8473" width="5.5546875" style="8" bestFit="1" customWidth="1"/>
    <col min="8474" max="8703" width="11.44140625" style="8"/>
    <col min="8704" max="8704" width="11.109375" style="8" bestFit="1" customWidth="1"/>
    <col min="8705" max="8705" width="10.33203125" style="8" bestFit="1" customWidth="1"/>
    <col min="8706" max="8706" width="7.109375" style="8" bestFit="1" customWidth="1"/>
    <col min="8707" max="8707" width="12.44140625" style="8" customWidth="1"/>
    <col min="8708" max="8708" width="6.6640625" style="8" bestFit="1" customWidth="1"/>
    <col min="8709" max="8709" width="5" style="8" bestFit="1" customWidth="1"/>
    <col min="8710" max="8710" width="5.33203125" style="8" bestFit="1" customWidth="1"/>
    <col min="8711" max="8711" width="3.109375" style="8" bestFit="1" customWidth="1"/>
    <col min="8712" max="8712" width="9" style="8" customWidth="1"/>
    <col min="8713" max="8713" width="7" style="8" bestFit="1" customWidth="1"/>
    <col min="8714" max="8714" width="6" style="8" bestFit="1" customWidth="1"/>
    <col min="8715" max="8715" width="16.109375" style="8" customWidth="1"/>
    <col min="8716" max="8716" width="5.44140625" style="8" bestFit="1" customWidth="1"/>
    <col min="8717" max="8717" width="17" style="8" customWidth="1"/>
    <col min="8718" max="8722" width="11.44140625" style="8"/>
    <col min="8723" max="8723" width="8.88671875" style="8" bestFit="1" customWidth="1"/>
    <col min="8724" max="8724" width="9.5546875" style="8" bestFit="1" customWidth="1"/>
    <col min="8725" max="8725" width="6.88671875" style="8" bestFit="1" customWidth="1"/>
    <col min="8726" max="8726" width="8.44140625" style="8" bestFit="1" customWidth="1"/>
    <col min="8727" max="8727" width="8" style="8" bestFit="1" customWidth="1"/>
    <col min="8728" max="8728" width="7.5546875" style="8" bestFit="1" customWidth="1"/>
    <col min="8729" max="8729" width="5.5546875" style="8" bestFit="1" customWidth="1"/>
    <col min="8730" max="8959" width="11.44140625" style="8"/>
    <col min="8960" max="8960" width="11.109375" style="8" bestFit="1" customWidth="1"/>
    <col min="8961" max="8961" width="10.33203125" style="8" bestFit="1" customWidth="1"/>
    <col min="8962" max="8962" width="7.109375" style="8" bestFit="1" customWidth="1"/>
    <col min="8963" max="8963" width="12.44140625" style="8" customWidth="1"/>
    <col min="8964" max="8964" width="6.6640625" style="8" bestFit="1" customWidth="1"/>
    <col min="8965" max="8965" width="5" style="8" bestFit="1" customWidth="1"/>
    <col min="8966" max="8966" width="5.33203125" style="8" bestFit="1" customWidth="1"/>
    <col min="8967" max="8967" width="3.109375" style="8" bestFit="1" customWidth="1"/>
    <col min="8968" max="8968" width="9" style="8" customWidth="1"/>
    <col min="8969" max="8969" width="7" style="8" bestFit="1" customWidth="1"/>
    <col min="8970" max="8970" width="6" style="8" bestFit="1" customWidth="1"/>
    <col min="8971" max="8971" width="16.109375" style="8" customWidth="1"/>
    <col min="8972" max="8972" width="5.44140625" style="8" bestFit="1" customWidth="1"/>
    <col min="8973" max="8973" width="17" style="8" customWidth="1"/>
    <col min="8974" max="8978" width="11.44140625" style="8"/>
    <col min="8979" max="8979" width="8.88671875" style="8" bestFit="1" customWidth="1"/>
    <col min="8980" max="8980" width="9.5546875" style="8" bestFit="1" customWidth="1"/>
    <col min="8981" max="8981" width="6.88671875" style="8" bestFit="1" customWidth="1"/>
    <col min="8982" max="8982" width="8.44140625" style="8" bestFit="1" customWidth="1"/>
    <col min="8983" max="8983" width="8" style="8" bestFit="1" customWidth="1"/>
    <col min="8984" max="8984" width="7.5546875" style="8" bestFit="1" customWidth="1"/>
    <col min="8985" max="8985" width="5.5546875" style="8" bestFit="1" customWidth="1"/>
    <col min="8986" max="9215" width="11.44140625" style="8"/>
    <col min="9216" max="9216" width="11.109375" style="8" bestFit="1" customWidth="1"/>
    <col min="9217" max="9217" width="10.33203125" style="8" bestFit="1" customWidth="1"/>
    <col min="9218" max="9218" width="7.109375" style="8" bestFit="1" customWidth="1"/>
    <col min="9219" max="9219" width="12.44140625" style="8" customWidth="1"/>
    <col min="9220" max="9220" width="6.6640625" style="8" bestFit="1" customWidth="1"/>
    <col min="9221" max="9221" width="5" style="8" bestFit="1" customWidth="1"/>
    <col min="9222" max="9222" width="5.33203125" style="8" bestFit="1" customWidth="1"/>
    <col min="9223" max="9223" width="3.109375" style="8" bestFit="1" customWidth="1"/>
    <col min="9224" max="9224" width="9" style="8" customWidth="1"/>
    <col min="9225" max="9225" width="7" style="8" bestFit="1" customWidth="1"/>
    <col min="9226" max="9226" width="6" style="8" bestFit="1" customWidth="1"/>
    <col min="9227" max="9227" width="16.109375" style="8" customWidth="1"/>
    <col min="9228" max="9228" width="5.44140625" style="8" bestFit="1" customWidth="1"/>
    <col min="9229" max="9229" width="17" style="8" customWidth="1"/>
    <col min="9230" max="9234" width="11.44140625" style="8"/>
    <col min="9235" max="9235" width="8.88671875" style="8" bestFit="1" customWidth="1"/>
    <col min="9236" max="9236" width="9.5546875" style="8" bestFit="1" customWidth="1"/>
    <col min="9237" max="9237" width="6.88671875" style="8" bestFit="1" customWidth="1"/>
    <col min="9238" max="9238" width="8.44140625" style="8" bestFit="1" customWidth="1"/>
    <col min="9239" max="9239" width="8" style="8" bestFit="1" customWidth="1"/>
    <col min="9240" max="9240" width="7.5546875" style="8" bestFit="1" customWidth="1"/>
    <col min="9241" max="9241" width="5.5546875" style="8" bestFit="1" customWidth="1"/>
    <col min="9242" max="9471" width="11.44140625" style="8"/>
    <col min="9472" max="9472" width="11.109375" style="8" bestFit="1" customWidth="1"/>
    <col min="9473" max="9473" width="10.33203125" style="8" bestFit="1" customWidth="1"/>
    <col min="9474" max="9474" width="7.109375" style="8" bestFit="1" customWidth="1"/>
    <col min="9475" max="9475" width="12.44140625" style="8" customWidth="1"/>
    <col min="9476" max="9476" width="6.6640625" style="8" bestFit="1" customWidth="1"/>
    <col min="9477" max="9477" width="5" style="8" bestFit="1" customWidth="1"/>
    <col min="9478" max="9478" width="5.33203125" style="8" bestFit="1" customWidth="1"/>
    <col min="9479" max="9479" width="3.109375" style="8" bestFit="1" customWidth="1"/>
    <col min="9480" max="9480" width="9" style="8" customWidth="1"/>
    <col min="9481" max="9481" width="7" style="8" bestFit="1" customWidth="1"/>
    <col min="9482" max="9482" width="6" style="8" bestFit="1" customWidth="1"/>
    <col min="9483" max="9483" width="16.109375" style="8" customWidth="1"/>
    <col min="9484" max="9484" width="5.44140625" style="8" bestFit="1" customWidth="1"/>
    <col min="9485" max="9485" width="17" style="8" customWidth="1"/>
    <col min="9486" max="9490" width="11.44140625" style="8"/>
    <col min="9491" max="9491" width="8.88671875" style="8" bestFit="1" customWidth="1"/>
    <col min="9492" max="9492" width="9.5546875" style="8" bestFit="1" customWidth="1"/>
    <col min="9493" max="9493" width="6.88671875" style="8" bestFit="1" customWidth="1"/>
    <col min="9494" max="9494" width="8.44140625" style="8" bestFit="1" customWidth="1"/>
    <col min="9495" max="9495" width="8" style="8" bestFit="1" customWidth="1"/>
    <col min="9496" max="9496" width="7.5546875" style="8" bestFit="1" customWidth="1"/>
    <col min="9497" max="9497" width="5.5546875" style="8" bestFit="1" customWidth="1"/>
    <col min="9498" max="9727" width="11.44140625" style="8"/>
    <col min="9728" max="9728" width="11.109375" style="8" bestFit="1" customWidth="1"/>
    <col min="9729" max="9729" width="10.33203125" style="8" bestFit="1" customWidth="1"/>
    <col min="9730" max="9730" width="7.109375" style="8" bestFit="1" customWidth="1"/>
    <col min="9731" max="9731" width="12.44140625" style="8" customWidth="1"/>
    <col min="9732" max="9732" width="6.6640625" style="8" bestFit="1" customWidth="1"/>
    <col min="9733" max="9733" width="5" style="8" bestFit="1" customWidth="1"/>
    <col min="9734" max="9734" width="5.33203125" style="8" bestFit="1" customWidth="1"/>
    <col min="9735" max="9735" width="3.109375" style="8" bestFit="1" customWidth="1"/>
    <col min="9736" max="9736" width="9" style="8" customWidth="1"/>
    <col min="9737" max="9737" width="7" style="8" bestFit="1" customWidth="1"/>
    <col min="9738" max="9738" width="6" style="8" bestFit="1" customWidth="1"/>
    <col min="9739" max="9739" width="16.109375" style="8" customWidth="1"/>
    <col min="9740" max="9740" width="5.44140625" style="8" bestFit="1" customWidth="1"/>
    <col min="9741" max="9741" width="17" style="8" customWidth="1"/>
    <col min="9742" max="9746" width="11.44140625" style="8"/>
    <col min="9747" max="9747" width="8.88671875" style="8" bestFit="1" customWidth="1"/>
    <col min="9748" max="9748" width="9.5546875" style="8" bestFit="1" customWidth="1"/>
    <col min="9749" max="9749" width="6.88671875" style="8" bestFit="1" customWidth="1"/>
    <col min="9750" max="9750" width="8.44140625" style="8" bestFit="1" customWidth="1"/>
    <col min="9751" max="9751" width="8" style="8" bestFit="1" customWidth="1"/>
    <col min="9752" max="9752" width="7.5546875" style="8" bestFit="1" customWidth="1"/>
    <col min="9753" max="9753" width="5.5546875" style="8" bestFit="1" customWidth="1"/>
    <col min="9754" max="9983" width="11.44140625" style="8"/>
    <col min="9984" max="9984" width="11.109375" style="8" bestFit="1" customWidth="1"/>
    <col min="9985" max="9985" width="10.33203125" style="8" bestFit="1" customWidth="1"/>
    <col min="9986" max="9986" width="7.109375" style="8" bestFit="1" customWidth="1"/>
    <col min="9987" max="9987" width="12.44140625" style="8" customWidth="1"/>
    <col min="9988" max="9988" width="6.6640625" style="8" bestFit="1" customWidth="1"/>
    <col min="9989" max="9989" width="5" style="8" bestFit="1" customWidth="1"/>
    <col min="9990" max="9990" width="5.33203125" style="8" bestFit="1" customWidth="1"/>
    <col min="9991" max="9991" width="3.109375" style="8" bestFit="1" customWidth="1"/>
    <col min="9992" max="9992" width="9" style="8" customWidth="1"/>
    <col min="9993" max="9993" width="7" style="8" bestFit="1" customWidth="1"/>
    <col min="9994" max="9994" width="6" style="8" bestFit="1" customWidth="1"/>
    <col min="9995" max="9995" width="16.109375" style="8" customWidth="1"/>
    <col min="9996" max="9996" width="5.44140625" style="8" bestFit="1" customWidth="1"/>
    <col min="9997" max="9997" width="17" style="8" customWidth="1"/>
    <col min="9998" max="10002" width="11.44140625" style="8"/>
    <col min="10003" max="10003" width="8.88671875" style="8" bestFit="1" customWidth="1"/>
    <col min="10004" max="10004" width="9.5546875" style="8" bestFit="1" customWidth="1"/>
    <col min="10005" max="10005" width="6.88671875" style="8" bestFit="1" customWidth="1"/>
    <col min="10006" max="10006" width="8.44140625" style="8" bestFit="1" customWidth="1"/>
    <col min="10007" max="10007" width="8" style="8" bestFit="1" customWidth="1"/>
    <col min="10008" max="10008" width="7.5546875" style="8" bestFit="1" customWidth="1"/>
    <col min="10009" max="10009" width="5.5546875" style="8" bestFit="1" customWidth="1"/>
    <col min="10010" max="10239" width="11.44140625" style="8"/>
    <col min="10240" max="10240" width="11.109375" style="8" bestFit="1" customWidth="1"/>
    <col min="10241" max="10241" width="10.33203125" style="8" bestFit="1" customWidth="1"/>
    <col min="10242" max="10242" width="7.109375" style="8" bestFit="1" customWidth="1"/>
    <col min="10243" max="10243" width="12.44140625" style="8" customWidth="1"/>
    <col min="10244" max="10244" width="6.6640625" style="8" bestFit="1" customWidth="1"/>
    <col min="10245" max="10245" width="5" style="8" bestFit="1" customWidth="1"/>
    <col min="10246" max="10246" width="5.33203125" style="8" bestFit="1" customWidth="1"/>
    <col min="10247" max="10247" width="3.109375" style="8" bestFit="1" customWidth="1"/>
    <col min="10248" max="10248" width="9" style="8" customWidth="1"/>
    <col min="10249" max="10249" width="7" style="8" bestFit="1" customWidth="1"/>
    <col min="10250" max="10250" width="6" style="8" bestFit="1" customWidth="1"/>
    <col min="10251" max="10251" width="16.109375" style="8" customWidth="1"/>
    <col min="10252" max="10252" width="5.44140625" style="8" bestFit="1" customWidth="1"/>
    <col min="10253" max="10253" width="17" style="8" customWidth="1"/>
    <col min="10254" max="10258" width="11.44140625" style="8"/>
    <col min="10259" max="10259" width="8.88671875" style="8" bestFit="1" customWidth="1"/>
    <col min="10260" max="10260" width="9.5546875" style="8" bestFit="1" customWidth="1"/>
    <col min="10261" max="10261" width="6.88671875" style="8" bestFit="1" customWidth="1"/>
    <col min="10262" max="10262" width="8.44140625" style="8" bestFit="1" customWidth="1"/>
    <col min="10263" max="10263" width="8" style="8" bestFit="1" customWidth="1"/>
    <col min="10264" max="10264" width="7.5546875" style="8" bestFit="1" customWidth="1"/>
    <col min="10265" max="10265" width="5.5546875" style="8" bestFit="1" customWidth="1"/>
    <col min="10266" max="10495" width="11.44140625" style="8"/>
    <col min="10496" max="10496" width="11.109375" style="8" bestFit="1" customWidth="1"/>
    <col min="10497" max="10497" width="10.33203125" style="8" bestFit="1" customWidth="1"/>
    <col min="10498" max="10498" width="7.109375" style="8" bestFit="1" customWidth="1"/>
    <col min="10499" max="10499" width="12.44140625" style="8" customWidth="1"/>
    <col min="10500" max="10500" width="6.6640625" style="8" bestFit="1" customWidth="1"/>
    <col min="10501" max="10501" width="5" style="8" bestFit="1" customWidth="1"/>
    <col min="10502" max="10502" width="5.33203125" style="8" bestFit="1" customWidth="1"/>
    <col min="10503" max="10503" width="3.109375" style="8" bestFit="1" customWidth="1"/>
    <col min="10504" max="10504" width="9" style="8" customWidth="1"/>
    <col min="10505" max="10505" width="7" style="8" bestFit="1" customWidth="1"/>
    <col min="10506" max="10506" width="6" style="8" bestFit="1" customWidth="1"/>
    <col min="10507" max="10507" width="16.109375" style="8" customWidth="1"/>
    <col min="10508" max="10508" width="5.44140625" style="8" bestFit="1" customWidth="1"/>
    <col min="10509" max="10509" width="17" style="8" customWidth="1"/>
    <col min="10510" max="10514" width="11.44140625" style="8"/>
    <col min="10515" max="10515" width="8.88671875" style="8" bestFit="1" customWidth="1"/>
    <col min="10516" max="10516" width="9.5546875" style="8" bestFit="1" customWidth="1"/>
    <col min="10517" max="10517" width="6.88671875" style="8" bestFit="1" customWidth="1"/>
    <col min="10518" max="10518" width="8.44140625" style="8" bestFit="1" customWidth="1"/>
    <col min="10519" max="10519" width="8" style="8" bestFit="1" customWidth="1"/>
    <col min="10520" max="10520" width="7.5546875" style="8" bestFit="1" customWidth="1"/>
    <col min="10521" max="10521" width="5.5546875" style="8" bestFit="1" customWidth="1"/>
    <col min="10522" max="10751" width="11.44140625" style="8"/>
    <col min="10752" max="10752" width="11.109375" style="8" bestFit="1" customWidth="1"/>
    <col min="10753" max="10753" width="10.33203125" style="8" bestFit="1" customWidth="1"/>
    <col min="10754" max="10754" width="7.109375" style="8" bestFit="1" customWidth="1"/>
    <col min="10755" max="10755" width="12.44140625" style="8" customWidth="1"/>
    <col min="10756" max="10756" width="6.6640625" style="8" bestFit="1" customWidth="1"/>
    <col min="10757" max="10757" width="5" style="8" bestFit="1" customWidth="1"/>
    <col min="10758" max="10758" width="5.33203125" style="8" bestFit="1" customWidth="1"/>
    <col min="10759" max="10759" width="3.109375" style="8" bestFit="1" customWidth="1"/>
    <col min="10760" max="10760" width="9" style="8" customWidth="1"/>
    <col min="10761" max="10761" width="7" style="8" bestFit="1" customWidth="1"/>
    <col min="10762" max="10762" width="6" style="8" bestFit="1" customWidth="1"/>
    <col min="10763" max="10763" width="16.109375" style="8" customWidth="1"/>
    <col min="10764" max="10764" width="5.44140625" style="8" bestFit="1" customWidth="1"/>
    <col min="10765" max="10765" width="17" style="8" customWidth="1"/>
    <col min="10766" max="10770" width="11.44140625" style="8"/>
    <col min="10771" max="10771" width="8.88671875" style="8" bestFit="1" customWidth="1"/>
    <col min="10772" max="10772" width="9.5546875" style="8" bestFit="1" customWidth="1"/>
    <col min="10773" max="10773" width="6.88671875" style="8" bestFit="1" customWidth="1"/>
    <col min="10774" max="10774" width="8.44140625" style="8" bestFit="1" customWidth="1"/>
    <col min="10775" max="10775" width="8" style="8" bestFit="1" customWidth="1"/>
    <col min="10776" max="10776" width="7.5546875" style="8" bestFit="1" customWidth="1"/>
    <col min="10777" max="10777" width="5.5546875" style="8" bestFit="1" customWidth="1"/>
    <col min="10778" max="11007" width="11.44140625" style="8"/>
    <col min="11008" max="11008" width="11.109375" style="8" bestFit="1" customWidth="1"/>
    <col min="11009" max="11009" width="10.33203125" style="8" bestFit="1" customWidth="1"/>
    <col min="11010" max="11010" width="7.109375" style="8" bestFit="1" customWidth="1"/>
    <col min="11011" max="11011" width="12.44140625" style="8" customWidth="1"/>
    <col min="11012" max="11012" width="6.6640625" style="8" bestFit="1" customWidth="1"/>
    <col min="11013" max="11013" width="5" style="8" bestFit="1" customWidth="1"/>
    <col min="11014" max="11014" width="5.33203125" style="8" bestFit="1" customWidth="1"/>
    <col min="11015" max="11015" width="3.109375" style="8" bestFit="1" customWidth="1"/>
    <col min="11016" max="11016" width="9" style="8" customWidth="1"/>
    <col min="11017" max="11017" width="7" style="8" bestFit="1" customWidth="1"/>
    <col min="11018" max="11018" width="6" style="8" bestFit="1" customWidth="1"/>
    <col min="11019" max="11019" width="16.109375" style="8" customWidth="1"/>
    <col min="11020" max="11020" width="5.44140625" style="8" bestFit="1" customWidth="1"/>
    <col min="11021" max="11021" width="17" style="8" customWidth="1"/>
    <col min="11022" max="11026" width="11.44140625" style="8"/>
    <col min="11027" max="11027" width="8.88671875" style="8" bestFit="1" customWidth="1"/>
    <col min="11028" max="11028" width="9.5546875" style="8" bestFit="1" customWidth="1"/>
    <col min="11029" max="11029" width="6.88671875" style="8" bestFit="1" customWidth="1"/>
    <col min="11030" max="11030" width="8.44140625" style="8" bestFit="1" customWidth="1"/>
    <col min="11031" max="11031" width="8" style="8" bestFit="1" customWidth="1"/>
    <col min="11032" max="11032" width="7.5546875" style="8" bestFit="1" customWidth="1"/>
    <col min="11033" max="11033" width="5.5546875" style="8" bestFit="1" customWidth="1"/>
    <col min="11034" max="11263" width="11.44140625" style="8"/>
    <col min="11264" max="11264" width="11.109375" style="8" bestFit="1" customWidth="1"/>
    <col min="11265" max="11265" width="10.33203125" style="8" bestFit="1" customWidth="1"/>
    <col min="11266" max="11266" width="7.109375" style="8" bestFit="1" customWidth="1"/>
    <col min="11267" max="11267" width="12.44140625" style="8" customWidth="1"/>
    <col min="11268" max="11268" width="6.6640625" style="8" bestFit="1" customWidth="1"/>
    <col min="11269" max="11269" width="5" style="8" bestFit="1" customWidth="1"/>
    <col min="11270" max="11270" width="5.33203125" style="8" bestFit="1" customWidth="1"/>
    <col min="11271" max="11271" width="3.109375" style="8" bestFit="1" customWidth="1"/>
    <col min="11272" max="11272" width="9" style="8" customWidth="1"/>
    <col min="11273" max="11273" width="7" style="8" bestFit="1" customWidth="1"/>
    <col min="11274" max="11274" width="6" style="8" bestFit="1" customWidth="1"/>
    <col min="11275" max="11275" width="16.109375" style="8" customWidth="1"/>
    <col min="11276" max="11276" width="5.44140625" style="8" bestFit="1" customWidth="1"/>
    <col min="11277" max="11277" width="17" style="8" customWidth="1"/>
    <col min="11278" max="11282" width="11.44140625" style="8"/>
    <col min="11283" max="11283" width="8.88671875" style="8" bestFit="1" customWidth="1"/>
    <col min="11284" max="11284" width="9.5546875" style="8" bestFit="1" customWidth="1"/>
    <col min="11285" max="11285" width="6.88671875" style="8" bestFit="1" customWidth="1"/>
    <col min="11286" max="11286" width="8.44140625" style="8" bestFit="1" customWidth="1"/>
    <col min="11287" max="11287" width="8" style="8" bestFit="1" customWidth="1"/>
    <col min="11288" max="11288" width="7.5546875" style="8" bestFit="1" customWidth="1"/>
    <col min="11289" max="11289" width="5.5546875" style="8" bestFit="1" customWidth="1"/>
    <col min="11290" max="11519" width="11.44140625" style="8"/>
    <col min="11520" max="11520" width="11.109375" style="8" bestFit="1" customWidth="1"/>
    <col min="11521" max="11521" width="10.33203125" style="8" bestFit="1" customWidth="1"/>
    <col min="11522" max="11522" width="7.109375" style="8" bestFit="1" customWidth="1"/>
    <col min="11523" max="11523" width="12.44140625" style="8" customWidth="1"/>
    <col min="11524" max="11524" width="6.6640625" style="8" bestFit="1" customWidth="1"/>
    <col min="11525" max="11525" width="5" style="8" bestFit="1" customWidth="1"/>
    <col min="11526" max="11526" width="5.33203125" style="8" bestFit="1" customWidth="1"/>
    <col min="11527" max="11527" width="3.109375" style="8" bestFit="1" customWidth="1"/>
    <col min="11528" max="11528" width="9" style="8" customWidth="1"/>
    <col min="11529" max="11529" width="7" style="8" bestFit="1" customWidth="1"/>
    <col min="11530" max="11530" width="6" style="8" bestFit="1" customWidth="1"/>
    <col min="11531" max="11531" width="16.109375" style="8" customWidth="1"/>
    <col min="11532" max="11532" width="5.44140625" style="8" bestFit="1" customWidth="1"/>
    <col min="11533" max="11533" width="17" style="8" customWidth="1"/>
    <col min="11534" max="11538" width="11.44140625" style="8"/>
    <col min="11539" max="11539" width="8.88671875" style="8" bestFit="1" customWidth="1"/>
    <col min="11540" max="11540" width="9.5546875" style="8" bestFit="1" customWidth="1"/>
    <col min="11541" max="11541" width="6.88671875" style="8" bestFit="1" customWidth="1"/>
    <col min="11542" max="11542" width="8.44140625" style="8" bestFit="1" customWidth="1"/>
    <col min="11543" max="11543" width="8" style="8" bestFit="1" customWidth="1"/>
    <col min="11544" max="11544" width="7.5546875" style="8" bestFit="1" customWidth="1"/>
    <col min="11545" max="11545" width="5.5546875" style="8" bestFit="1" customWidth="1"/>
    <col min="11546" max="11775" width="11.44140625" style="8"/>
    <col min="11776" max="11776" width="11.109375" style="8" bestFit="1" customWidth="1"/>
    <col min="11777" max="11777" width="10.33203125" style="8" bestFit="1" customWidth="1"/>
    <col min="11778" max="11778" width="7.109375" style="8" bestFit="1" customWidth="1"/>
    <col min="11779" max="11779" width="12.44140625" style="8" customWidth="1"/>
    <col min="11780" max="11780" width="6.6640625" style="8" bestFit="1" customWidth="1"/>
    <col min="11781" max="11781" width="5" style="8" bestFit="1" customWidth="1"/>
    <col min="11782" max="11782" width="5.33203125" style="8" bestFit="1" customWidth="1"/>
    <col min="11783" max="11783" width="3.109375" style="8" bestFit="1" customWidth="1"/>
    <col min="11784" max="11784" width="9" style="8" customWidth="1"/>
    <col min="11785" max="11785" width="7" style="8" bestFit="1" customWidth="1"/>
    <col min="11786" max="11786" width="6" style="8" bestFit="1" customWidth="1"/>
    <col min="11787" max="11787" width="16.109375" style="8" customWidth="1"/>
    <col min="11788" max="11788" width="5.44140625" style="8" bestFit="1" customWidth="1"/>
    <col min="11789" max="11789" width="17" style="8" customWidth="1"/>
    <col min="11790" max="11794" width="11.44140625" style="8"/>
    <col min="11795" max="11795" width="8.88671875" style="8" bestFit="1" customWidth="1"/>
    <col min="11796" max="11796" width="9.5546875" style="8" bestFit="1" customWidth="1"/>
    <col min="11797" max="11797" width="6.88671875" style="8" bestFit="1" customWidth="1"/>
    <col min="11798" max="11798" width="8.44140625" style="8" bestFit="1" customWidth="1"/>
    <col min="11799" max="11799" width="8" style="8" bestFit="1" customWidth="1"/>
    <col min="11800" max="11800" width="7.5546875" style="8" bestFit="1" customWidth="1"/>
    <col min="11801" max="11801" width="5.5546875" style="8" bestFit="1" customWidth="1"/>
    <col min="11802" max="12031" width="11.44140625" style="8"/>
    <col min="12032" max="12032" width="11.109375" style="8" bestFit="1" customWidth="1"/>
    <col min="12033" max="12033" width="10.33203125" style="8" bestFit="1" customWidth="1"/>
    <col min="12034" max="12034" width="7.109375" style="8" bestFit="1" customWidth="1"/>
    <col min="12035" max="12035" width="12.44140625" style="8" customWidth="1"/>
    <col min="12036" max="12036" width="6.6640625" style="8" bestFit="1" customWidth="1"/>
    <col min="12037" max="12037" width="5" style="8" bestFit="1" customWidth="1"/>
    <col min="12038" max="12038" width="5.33203125" style="8" bestFit="1" customWidth="1"/>
    <col min="12039" max="12039" width="3.109375" style="8" bestFit="1" customWidth="1"/>
    <col min="12040" max="12040" width="9" style="8" customWidth="1"/>
    <col min="12041" max="12041" width="7" style="8" bestFit="1" customWidth="1"/>
    <col min="12042" max="12042" width="6" style="8" bestFit="1" customWidth="1"/>
    <col min="12043" max="12043" width="16.109375" style="8" customWidth="1"/>
    <col min="12044" max="12044" width="5.44140625" style="8" bestFit="1" customWidth="1"/>
    <col min="12045" max="12045" width="17" style="8" customWidth="1"/>
    <col min="12046" max="12050" width="11.44140625" style="8"/>
    <col min="12051" max="12051" width="8.88671875" style="8" bestFit="1" customWidth="1"/>
    <col min="12052" max="12052" width="9.5546875" style="8" bestFit="1" customWidth="1"/>
    <col min="12053" max="12053" width="6.88671875" style="8" bestFit="1" customWidth="1"/>
    <col min="12054" max="12054" width="8.44140625" style="8" bestFit="1" customWidth="1"/>
    <col min="12055" max="12055" width="8" style="8" bestFit="1" customWidth="1"/>
    <col min="12056" max="12056" width="7.5546875" style="8" bestFit="1" customWidth="1"/>
    <col min="12057" max="12057" width="5.5546875" style="8" bestFit="1" customWidth="1"/>
    <col min="12058" max="12287" width="11.44140625" style="8"/>
    <col min="12288" max="12288" width="11.109375" style="8" bestFit="1" customWidth="1"/>
    <col min="12289" max="12289" width="10.33203125" style="8" bestFit="1" customWidth="1"/>
    <col min="12290" max="12290" width="7.109375" style="8" bestFit="1" customWidth="1"/>
    <col min="12291" max="12291" width="12.44140625" style="8" customWidth="1"/>
    <col min="12292" max="12292" width="6.6640625" style="8" bestFit="1" customWidth="1"/>
    <col min="12293" max="12293" width="5" style="8" bestFit="1" customWidth="1"/>
    <col min="12294" max="12294" width="5.33203125" style="8" bestFit="1" customWidth="1"/>
    <col min="12295" max="12295" width="3.109375" style="8" bestFit="1" customWidth="1"/>
    <col min="12296" max="12296" width="9" style="8" customWidth="1"/>
    <col min="12297" max="12297" width="7" style="8" bestFit="1" customWidth="1"/>
    <col min="12298" max="12298" width="6" style="8" bestFit="1" customWidth="1"/>
    <col min="12299" max="12299" width="16.109375" style="8" customWidth="1"/>
    <col min="12300" max="12300" width="5.44140625" style="8" bestFit="1" customWidth="1"/>
    <col min="12301" max="12301" width="17" style="8" customWidth="1"/>
    <col min="12302" max="12306" width="11.44140625" style="8"/>
    <col min="12307" max="12307" width="8.88671875" style="8" bestFit="1" customWidth="1"/>
    <col min="12308" max="12308" width="9.5546875" style="8" bestFit="1" customWidth="1"/>
    <col min="12309" max="12309" width="6.88671875" style="8" bestFit="1" customWidth="1"/>
    <col min="12310" max="12310" width="8.44140625" style="8" bestFit="1" customWidth="1"/>
    <col min="12311" max="12311" width="8" style="8" bestFit="1" customWidth="1"/>
    <col min="12312" max="12312" width="7.5546875" style="8" bestFit="1" customWidth="1"/>
    <col min="12313" max="12313" width="5.5546875" style="8" bestFit="1" customWidth="1"/>
    <col min="12314" max="12543" width="11.44140625" style="8"/>
    <col min="12544" max="12544" width="11.109375" style="8" bestFit="1" customWidth="1"/>
    <col min="12545" max="12545" width="10.33203125" style="8" bestFit="1" customWidth="1"/>
    <col min="12546" max="12546" width="7.109375" style="8" bestFit="1" customWidth="1"/>
    <col min="12547" max="12547" width="12.44140625" style="8" customWidth="1"/>
    <col min="12548" max="12548" width="6.6640625" style="8" bestFit="1" customWidth="1"/>
    <col min="12549" max="12549" width="5" style="8" bestFit="1" customWidth="1"/>
    <col min="12550" max="12550" width="5.33203125" style="8" bestFit="1" customWidth="1"/>
    <col min="12551" max="12551" width="3.109375" style="8" bestFit="1" customWidth="1"/>
    <col min="12552" max="12552" width="9" style="8" customWidth="1"/>
    <col min="12553" max="12553" width="7" style="8" bestFit="1" customWidth="1"/>
    <col min="12554" max="12554" width="6" style="8" bestFit="1" customWidth="1"/>
    <col min="12555" max="12555" width="16.109375" style="8" customWidth="1"/>
    <col min="12556" max="12556" width="5.44140625" style="8" bestFit="1" customWidth="1"/>
    <col min="12557" max="12557" width="17" style="8" customWidth="1"/>
    <col min="12558" max="12562" width="11.44140625" style="8"/>
    <col min="12563" max="12563" width="8.88671875" style="8" bestFit="1" customWidth="1"/>
    <col min="12564" max="12564" width="9.5546875" style="8" bestFit="1" customWidth="1"/>
    <col min="12565" max="12565" width="6.88671875" style="8" bestFit="1" customWidth="1"/>
    <col min="12566" max="12566" width="8.44140625" style="8" bestFit="1" customWidth="1"/>
    <col min="12567" max="12567" width="8" style="8" bestFit="1" customWidth="1"/>
    <col min="12568" max="12568" width="7.5546875" style="8" bestFit="1" customWidth="1"/>
    <col min="12569" max="12569" width="5.5546875" style="8" bestFit="1" customWidth="1"/>
    <col min="12570" max="12799" width="11.44140625" style="8"/>
    <col min="12800" max="12800" width="11.109375" style="8" bestFit="1" customWidth="1"/>
    <col min="12801" max="12801" width="10.33203125" style="8" bestFit="1" customWidth="1"/>
    <col min="12802" max="12802" width="7.109375" style="8" bestFit="1" customWidth="1"/>
    <col min="12803" max="12803" width="12.44140625" style="8" customWidth="1"/>
    <col min="12804" max="12804" width="6.6640625" style="8" bestFit="1" customWidth="1"/>
    <col min="12805" max="12805" width="5" style="8" bestFit="1" customWidth="1"/>
    <col min="12806" max="12806" width="5.33203125" style="8" bestFit="1" customWidth="1"/>
    <col min="12807" max="12807" width="3.109375" style="8" bestFit="1" customWidth="1"/>
    <col min="12808" max="12808" width="9" style="8" customWidth="1"/>
    <col min="12809" max="12809" width="7" style="8" bestFit="1" customWidth="1"/>
    <col min="12810" max="12810" width="6" style="8" bestFit="1" customWidth="1"/>
    <col min="12811" max="12811" width="16.109375" style="8" customWidth="1"/>
    <col min="12812" max="12812" width="5.44140625" style="8" bestFit="1" customWidth="1"/>
    <col min="12813" max="12813" width="17" style="8" customWidth="1"/>
    <col min="12814" max="12818" width="11.44140625" style="8"/>
    <col min="12819" max="12819" width="8.88671875" style="8" bestFit="1" customWidth="1"/>
    <col min="12820" max="12820" width="9.5546875" style="8" bestFit="1" customWidth="1"/>
    <col min="12821" max="12821" width="6.88671875" style="8" bestFit="1" customWidth="1"/>
    <col min="12822" max="12822" width="8.44140625" style="8" bestFit="1" customWidth="1"/>
    <col min="12823" max="12823" width="8" style="8" bestFit="1" customWidth="1"/>
    <col min="12824" max="12824" width="7.5546875" style="8" bestFit="1" customWidth="1"/>
    <col min="12825" max="12825" width="5.5546875" style="8" bestFit="1" customWidth="1"/>
    <col min="12826" max="13055" width="11.44140625" style="8"/>
    <col min="13056" max="13056" width="11.109375" style="8" bestFit="1" customWidth="1"/>
    <col min="13057" max="13057" width="10.33203125" style="8" bestFit="1" customWidth="1"/>
    <col min="13058" max="13058" width="7.109375" style="8" bestFit="1" customWidth="1"/>
    <col min="13059" max="13059" width="12.44140625" style="8" customWidth="1"/>
    <col min="13060" max="13060" width="6.6640625" style="8" bestFit="1" customWidth="1"/>
    <col min="13061" max="13061" width="5" style="8" bestFit="1" customWidth="1"/>
    <col min="13062" max="13062" width="5.33203125" style="8" bestFit="1" customWidth="1"/>
    <col min="13063" max="13063" width="3.109375" style="8" bestFit="1" customWidth="1"/>
    <col min="13064" max="13064" width="9" style="8" customWidth="1"/>
    <col min="13065" max="13065" width="7" style="8" bestFit="1" customWidth="1"/>
    <col min="13066" max="13066" width="6" style="8" bestFit="1" customWidth="1"/>
    <col min="13067" max="13067" width="16.109375" style="8" customWidth="1"/>
    <col min="13068" max="13068" width="5.44140625" style="8" bestFit="1" customWidth="1"/>
    <col min="13069" max="13069" width="17" style="8" customWidth="1"/>
    <col min="13070" max="13074" width="11.44140625" style="8"/>
    <col min="13075" max="13075" width="8.88671875" style="8" bestFit="1" customWidth="1"/>
    <col min="13076" max="13076" width="9.5546875" style="8" bestFit="1" customWidth="1"/>
    <col min="13077" max="13077" width="6.88671875" style="8" bestFit="1" customWidth="1"/>
    <col min="13078" max="13078" width="8.44140625" style="8" bestFit="1" customWidth="1"/>
    <col min="13079" max="13079" width="8" style="8" bestFit="1" customWidth="1"/>
    <col min="13080" max="13080" width="7.5546875" style="8" bestFit="1" customWidth="1"/>
    <col min="13081" max="13081" width="5.5546875" style="8" bestFit="1" customWidth="1"/>
    <col min="13082" max="13311" width="11.44140625" style="8"/>
    <col min="13312" max="13312" width="11.109375" style="8" bestFit="1" customWidth="1"/>
    <col min="13313" max="13313" width="10.33203125" style="8" bestFit="1" customWidth="1"/>
    <col min="13314" max="13314" width="7.109375" style="8" bestFit="1" customWidth="1"/>
    <col min="13315" max="13315" width="12.44140625" style="8" customWidth="1"/>
    <col min="13316" max="13316" width="6.6640625" style="8" bestFit="1" customWidth="1"/>
    <col min="13317" max="13317" width="5" style="8" bestFit="1" customWidth="1"/>
    <col min="13318" max="13318" width="5.33203125" style="8" bestFit="1" customWidth="1"/>
    <col min="13319" max="13319" width="3.109375" style="8" bestFit="1" customWidth="1"/>
    <col min="13320" max="13320" width="9" style="8" customWidth="1"/>
    <col min="13321" max="13321" width="7" style="8" bestFit="1" customWidth="1"/>
    <col min="13322" max="13322" width="6" style="8" bestFit="1" customWidth="1"/>
    <col min="13323" max="13323" width="16.109375" style="8" customWidth="1"/>
    <col min="13324" max="13324" width="5.44140625" style="8" bestFit="1" customWidth="1"/>
    <col min="13325" max="13325" width="17" style="8" customWidth="1"/>
    <col min="13326" max="13330" width="11.44140625" style="8"/>
    <col min="13331" max="13331" width="8.88671875" style="8" bestFit="1" customWidth="1"/>
    <col min="13332" max="13332" width="9.5546875" style="8" bestFit="1" customWidth="1"/>
    <col min="13333" max="13333" width="6.88671875" style="8" bestFit="1" customWidth="1"/>
    <col min="13334" max="13334" width="8.44140625" style="8" bestFit="1" customWidth="1"/>
    <col min="13335" max="13335" width="8" style="8" bestFit="1" customWidth="1"/>
    <col min="13336" max="13336" width="7.5546875" style="8" bestFit="1" customWidth="1"/>
    <col min="13337" max="13337" width="5.5546875" style="8" bestFit="1" customWidth="1"/>
    <col min="13338" max="13567" width="11.44140625" style="8"/>
    <col min="13568" max="13568" width="11.109375" style="8" bestFit="1" customWidth="1"/>
    <col min="13569" max="13569" width="10.33203125" style="8" bestFit="1" customWidth="1"/>
    <col min="13570" max="13570" width="7.109375" style="8" bestFit="1" customWidth="1"/>
    <col min="13571" max="13571" width="12.44140625" style="8" customWidth="1"/>
    <col min="13572" max="13572" width="6.6640625" style="8" bestFit="1" customWidth="1"/>
    <col min="13573" max="13573" width="5" style="8" bestFit="1" customWidth="1"/>
    <col min="13574" max="13574" width="5.33203125" style="8" bestFit="1" customWidth="1"/>
    <col min="13575" max="13575" width="3.109375" style="8" bestFit="1" customWidth="1"/>
    <col min="13576" max="13576" width="9" style="8" customWidth="1"/>
    <col min="13577" max="13577" width="7" style="8" bestFit="1" customWidth="1"/>
    <col min="13578" max="13578" width="6" style="8" bestFit="1" customWidth="1"/>
    <col min="13579" max="13579" width="16.109375" style="8" customWidth="1"/>
    <col min="13580" max="13580" width="5.44140625" style="8" bestFit="1" customWidth="1"/>
    <col min="13581" max="13581" width="17" style="8" customWidth="1"/>
    <col min="13582" max="13586" width="11.44140625" style="8"/>
    <col min="13587" max="13587" width="8.88671875" style="8" bestFit="1" customWidth="1"/>
    <col min="13588" max="13588" width="9.5546875" style="8" bestFit="1" customWidth="1"/>
    <col min="13589" max="13589" width="6.88671875" style="8" bestFit="1" customWidth="1"/>
    <col min="13590" max="13590" width="8.44140625" style="8" bestFit="1" customWidth="1"/>
    <col min="13591" max="13591" width="8" style="8" bestFit="1" customWidth="1"/>
    <col min="13592" max="13592" width="7.5546875" style="8" bestFit="1" customWidth="1"/>
    <col min="13593" max="13593" width="5.5546875" style="8" bestFit="1" customWidth="1"/>
    <col min="13594" max="13823" width="11.44140625" style="8"/>
    <col min="13824" max="13824" width="11.109375" style="8" bestFit="1" customWidth="1"/>
    <col min="13825" max="13825" width="10.33203125" style="8" bestFit="1" customWidth="1"/>
    <col min="13826" max="13826" width="7.109375" style="8" bestFit="1" customWidth="1"/>
    <col min="13827" max="13827" width="12.44140625" style="8" customWidth="1"/>
    <col min="13828" max="13828" width="6.6640625" style="8" bestFit="1" customWidth="1"/>
    <col min="13829" max="13829" width="5" style="8" bestFit="1" customWidth="1"/>
    <col min="13830" max="13830" width="5.33203125" style="8" bestFit="1" customWidth="1"/>
    <col min="13831" max="13831" width="3.109375" style="8" bestFit="1" customWidth="1"/>
    <col min="13832" max="13832" width="9" style="8" customWidth="1"/>
    <col min="13833" max="13833" width="7" style="8" bestFit="1" customWidth="1"/>
    <col min="13834" max="13834" width="6" style="8" bestFit="1" customWidth="1"/>
    <col min="13835" max="13835" width="16.109375" style="8" customWidth="1"/>
    <col min="13836" max="13836" width="5.44140625" style="8" bestFit="1" customWidth="1"/>
    <col min="13837" max="13837" width="17" style="8" customWidth="1"/>
    <col min="13838" max="13842" width="11.44140625" style="8"/>
    <col min="13843" max="13843" width="8.88671875" style="8" bestFit="1" customWidth="1"/>
    <col min="13844" max="13844" width="9.5546875" style="8" bestFit="1" customWidth="1"/>
    <col min="13845" max="13845" width="6.88671875" style="8" bestFit="1" customWidth="1"/>
    <col min="13846" max="13846" width="8.44140625" style="8" bestFit="1" customWidth="1"/>
    <col min="13847" max="13847" width="8" style="8" bestFit="1" customWidth="1"/>
    <col min="13848" max="13848" width="7.5546875" style="8" bestFit="1" customWidth="1"/>
    <col min="13849" max="13849" width="5.5546875" style="8" bestFit="1" customWidth="1"/>
    <col min="13850" max="14079" width="11.44140625" style="8"/>
    <col min="14080" max="14080" width="11.109375" style="8" bestFit="1" customWidth="1"/>
    <col min="14081" max="14081" width="10.33203125" style="8" bestFit="1" customWidth="1"/>
    <col min="14082" max="14082" width="7.109375" style="8" bestFit="1" customWidth="1"/>
    <col min="14083" max="14083" width="12.44140625" style="8" customWidth="1"/>
    <col min="14084" max="14084" width="6.6640625" style="8" bestFit="1" customWidth="1"/>
    <col min="14085" max="14085" width="5" style="8" bestFit="1" customWidth="1"/>
    <col min="14086" max="14086" width="5.33203125" style="8" bestFit="1" customWidth="1"/>
    <col min="14087" max="14087" width="3.109375" style="8" bestFit="1" customWidth="1"/>
    <col min="14088" max="14088" width="9" style="8" customWidth="1"/>
    <col min="14089" max="14089" width="7" style="8" bestFit="1" customWidth="1"/>
    <col min="14090" max="14090" width="6" style="8" bestFit="1" customWidth="1"/>
    <col min="14091" max="14091" width="16.109375" style="8" customWidth="1"/>
    <col min="14092" max="14092" width="5.44140625" style="8" bestFit="1" customWidth="1"/>
    <col min="14093" max="14093" width="17" style="8" customWidth="1"/>
    <col min="14094" max="14098" width="11.44140625" style="8"/>
    <col min="14099" max="14099" width="8.88671875" style="8" bestFit="1" customWidth="1"/>
    <col min="14100" max="14100" width="9.5546875" style="8" bestFit="1" customWidth="1"/>
    <col min="14101" max="14101" width="6.88671875" style="8" bestFit="1" customWidth="1"/>
    <col min="14102" max="14102" width="8.44140625" style="8" bestFit="1" customWidth="1"/>
    <col min="14103" max="14103" width="8" style="8" bestFit="1" customWidth="1"/>
    <col min="14104" max="14104" width="7.5546875" style="8" bestFit="1" customWidth="1"/>
    <col min="14105" max="14105" width="5.5546875" style="8" bestFit="1" customWidth="1"/>
    <col min="14106" max="14335" width="11.44140625" style="8"/>
    <col min="14336" max="14336" width="11.109375" style="8" bestFit="1" customWidth="1"/>
    <col min="14337" max="14337" width="10.33203125" style="8" bestFit="1" customWidth="1"/>
    <col min="14338" max="14338" width="7.109375" style="8" bestFit="1" customWidth="1"/>
    <col min="14339" max="14339" width="12.44140625" style="8" customWidth="1"/>
    <col min="14340" max="14340" width="6.6640625" style="8" bestFit="1" customWidth="1"/>
    <col min="14341" max="14341" width="5" style="8" bestFit="1" customWidth="1"/>
    <col min="14342" max="14342" width="5.33203125" style="8" bestFit="1" customWidth="1"/>
    <col min="14343" max="14343" width="3.109375" style="8" bestFit="1" customWidth="1"/>
    <col min="14344" max="14344" width="9" style="8" customWidth="1"/>
    <col min="14345" max="14345" width="7" style="8" bestFit="1" customWidth="1"/>
    <col min="14346" max="14346" width="6" style="8" bestFit="1" customWidth="1"/>
    <col min="14347" max="14347" width="16.109375" style="8" customWidth="1"/>
    <col min="14348" max="14348" width="5.44140625" style="8" bestFit="1" customWidth="1"/>
    <col min="14349" max="14349" width="17" style="8" customWidth="1"/>
    <col min="14350" max="14354" width="11.44140625" style="8"/>
    <col min="14355" max="14355" width="8.88671875" style="8" bestFit="1" customWidth="1"/>
    <col min="14356" max="14356" width="9.5546875" style="8" bestFit="1" customWidth="1"/>
    <col min="14357" max="14357" width="6.88671875" style="8" bestFit="1" customWidth="1"/>
    <col min="14358" max="14358" width="8.44140625" style="8" bestFit="1" customWidth="1"/>
    <col min="14359" max="14359" width="8" style="8" bestFit="1" customWidth="1"/>
    <col min="14360" max="14360" width="7.5546875" style="8" bestFit="1" customWidth="1"/>
    <col min="14361" max="14361" width="5.5546875" style="8" bestFit="1" customWidth="1"/>
    <col min="14362" max="14591" width="11.44140625" style="8"/>
    <col min="14592" max="14592" width="11.109375" style="8" bestFit="1" customWidth="1"/>
    <col min="14593" max="14593" width="10.33203125" style="8" bestFit="1" customWidth="1"/>
    <col min="14594" max="14594" width="7.109375" style="8" bestFit="1" customWidth="1"/>
    <col min="14595" max="14595" width="12.44140625" style="8" customWidth="1"/>
    <col min="14596" max="14596" width="6.6640625" style="8" bestFit="1" customWidth="1"/>
    <col min="14597" max="14597" width="5" style="8" bestFit="1" customWidth="1"/>
    <col min="14598" max="14598" width="5.33203125" style="8" bestFit="1" customWidth="1"/>
    <col min="14599" max="14599" width="3.109375" style="8" bestFit="1" customWidth="1"/>
    <col min="14600" max="14600" width="9" style="8" customWidth="1"/>
    <col min="14601" max="14601" width="7" style="8" bestFit="1" customWidth="1"/>
    <col min="14602" max="14602" width="6" style="8" bestFit="1" customWidth="1"/>
    <col min="14603" max="14603" width="16.109375" style="8" customWidth="1"/>
    <col min="14604" max="14604" width="5.44140625" style="8" bestFit="1" customWidth="1"/>
    <col min="14605" max="14605" width="17" style="8" customWidth="1"/>
    <col min="14606" max="14610" width="11.44140625" style="8"/>
    <col min="14611" max="14611" width="8.88671875" style="8" bestFit="1" customWidth="1"/>
    <col min="14612" max="14612" width="9.5546875" style="8" bestFit="1" customWidth="1"/>
    <col min="14613" max="14613" width="6.88671875" style="8" bestFit="1" customWidth="1"/>
    <col min="14614" max="14614" width="8.44140625" style="8" bestFit="1" customWidth="1"/>
    <col min="14615" max="14615" width="8" style="8" bestFit="1" customWidth="1"/>
    <col min="14616" max="14616" width="7.5546875" style="8" bestFit="1" customWidth="1"/>
    <col min="14617" max="14617" width="5.5546875" style="8" bestFit="1" customWidth="1"/>
    <col min="14618" max="14847" width="11.44140625" style="8"/>
    <col min="14848" max="14848" width="11.109375" style="8" bestFit="1" customWidth="1"/>
    <col min="14849" max="14849" width="10.33203125" style="8" bestFit="1" customWidth="1"/>
    <col min="14850" max="14850" width="7.109375" style="8" bestFit="1" customWidth="1"/>
    <col min="14851" max="14851" width="12.44140625" style="8" customWidth="1"/>
    <col min="14852" max="14852" width="6.6640625" style="8" bestFit="1" customWidth="1"/>
    <col min="14853" max="14853" width="5" style="8" bestFit="1" customWidth="1"/>
    <col min="14854" max="14854" width="5.33203125" style="8" bestFit="1" customWidth="1"/>
    <col min="14855" max="14855" width="3.109375" style="8" bestFit="1" customWidth="1"/>
    <col min="14856" max="14856" width="9" style="8" customWidth="1"/>
    <col min="14857" max="14857" width="7" style="8" bestFit="1" customWidth="1"/>
    <col min="14858" max="14858" width="6" style="8" bestFit="1" customWidth="1"/>
    <col min="14859" max="14859" width="16.109375" style="8" customWidth="1"/>
    <col min="14860" max="14860" width="5.44140625" style="8" bestFit="1" customWidth="1"/>
    <col min="14861" max="14861" width="17" style="8" customWidth="1"/>
    <col min="14862" max="14866" width="11.44140625" style="8"/>
    <col min="14867" max="14867" width="8.88671875" style="8" bestFit="1" customWidth="1"/>
    <col min="14868" max="14868" width="9.5546875" style="8" bestFit="1" customWidth="1"/>
    <col min="14869" max="14869" width="6.88671875" style="8" bestFit="1" customWidth="1"/>
    <col min="14870" max="14870" width="8.44140625" style="8" bestFit="1" customWidth="1"/>
    <col min="14871" max="14871" width="8" style="8" bestFit="1" customWidth="1"/>
    <col min="14872" max="14872" width="7.5546875" style="8" bestFit="1" customWidth="1"/>
    <col min="14873" max="14873" width="5.5546875" style="8" bestFit="1" customWidth="1"/>
    <col min="14874" max="15103" width="11.44140625" style="8"/>
    <col min="15104" max="15104" width="11.109375" style="8" bestFit="1" customWidth="1"/>
    <col min="15105" max="15105" width="10.33203125" style="8" bestFit="1" customWidth="1"/>
    <col min="15106" max="15106" width="7.109375" style="8" bestFit="1" customWidth="1"/>
    <col min="15107" max="15107" width="12.44140625" style="8" customWidth="1"/>
    <col min="15108" max="15108" width="6.6640625" style="8" bestFit="1" customWidth="1"/>
    <col min="15109" max="15109" width="5" style="8" bestFit="1" customWidth="1"/>
    <col min="15110" max="15110" width="5.33203125" style="8" bestFit="1" customWidth="1"/>
    <col min="15111" max="15111" width="3.109375" style="8" bestFit="1" customWidth="1"/>
    <col min="15112" max="15112" width="9" style="8" customWidth="1"/>
    <col min="15113" max="15113" width="7" style="8" bestFit="1" customWidth="1"/>
    <col min="15114" max="15114" width="6" style="8" bestFit="1" customWidth="1"/>
    <col min="15115" max="15115" width="16.109375" style="8" customWidth="1"/>
    <col min="15116" max="15116" width="5.44140625" style="8" bestFit="1" customWidth="1"/>
    <col min="15117" max="15117" width="17" style="8" customWidth="1"/>
    <col min="15118" max="15122" width="11.44140625" style="8"/>
    <col min="15123" max="15123" width="8.88671875" style="8" bestFit="1" customWidth="1"/>
    <col min="15124" max="15124" width="9.5546875" style="8" bestFit="1" customWidth="1"/>
    <col min="15125" max="15125" width="6.88671875" style="8" bestFit="1" customWidth="1"/>
    <col min="15126" max="15126" width="8.44140625" style="8" bestFit="1" customWidth="1"/>
    <col min="15127" max="15127" width="8" style="8" bestFit="1" customWidth="1"/>
    <col min="15128" max="15128" width="7.5546875" style="8" bestFit="1" customWidth="1"/>
    <col min="15129" max="15129" width="5.5546875" style="8" bestFit="1" customWidth="1"/>
    <col min="15130" max="15359" width="11.44140625" style="8"/>
    <col min="15360" max="15360" width="11.109375" style="8" bestFit="1" customWidth="1"/>
    <col min="15361" max="15361" width="10.33203125" style="8" bestFit="1" customWidth="1"/>
    <col min="15362" max="15362" width="7.109375" style="8" bestFit="1" customWidth="1"/>
    <col min="15363" max="15363" width="12.44140625" style="8" customWidth="1"/>
    <col min="15364" max="15364" width="6.6640625" style="8" bestFit="1" customWidth="1"/>
    <col min="15365" max="15365" width="5" style="8" bestFit="1" customWidth="1"/>
    <col min="15366" max="15366" width="5.33203125" style="8" bestFit="1" customWidth="1"/>
    <col min="15367" max="15367" width="3.109375" style="8" bestFit="1" customWidth="1"/>
    <col min="15368" max="15368" width="9" style="8" customWidth="1"/>
    <col min="15369" max="15369" width="7" style="8" bestFit="1" customWidth="1"/>
    <col min="15370" max="15370" width="6" style="8" bestFit="1" customWidth="1"/>
    <col min="15371" max="15371" width="16.109375" style="8" customWidth="1"/>
    <col min="15372" max="15372" width="5.44140625" style="8" bestFit="1" customWidth="1"/>
    <col min="15373" max="15373" width="17" style="8" customWidth="1"/>
    <col min="15374" max="15378" width="11.44140625" style="8"/>
    <col min="15379" max="15379" width="8.88671875" style="8" bestFit="1" customWidth="1"/>
    <col min="15380" max="15380" width="9.5546875" style="8" bestFit="1" customWidth="1"/>
    <col min="15381" max="15381" width="6.88671875" style="8" bestFit="1" customWidth="1"/>
    <col min="15382" max="15382" width="8.44140625" style="8" bestFit="1" customWidth="1"/>
    <col min="15383" max="15383" width="8" style="8" bestFit="1" customWidth="1"/>
    <col min="15384" max="15384" width="7.5546875" style="8" bestFit="1" customWidth="1"/>
    <col min="15385" max="15385" width="5.5546875" style="8" bestFit="1" customWidth="1"/>
    <col min="15386" max="15615" width="11.44140625" style="8"/>
    <col min="15616" max="15616" width="11.109375" style="8" bestFit="1" customWidth="1"/>
    <col min="15617" max="15617" width="10.33203125" style="8" bestFit="1" customWidth="1"/>
    <col min="15618" max="15618" width="7.109375" style="8" bestFit="1" customWidth="1"/>
    <col min="15619" max="15619" width="12.44140625" style="8" customWidth="1"/>
    <col min="15620" max="15620" width="6.6640625" style="8" bestFit="1" customWidth="1"/>
    <col min="15621" max="15621" width="5" style="8" bestFit="1" customWidth="1"/>
    <col min="15622" max="15622" width="5.33203125" style="8" bestFit="1" customWidth="1"/>
    <col min="15623" max="15623" width="3.109375" style="8" bestFit="1" customWidth="1"/>
    <col min="15624" max="15624" width="9" style="8" customWidth="1"/>
    <col min="15625" max="15625" width="7" style="8" bestFit="1" customWidth="1"/>
    <col min="15626" max="15626" width="6" style="8" bestFit="1" customWidth="1"/>
    <col min="15627" max="15627" width="16.109375" style="8" customWidth="1"/>
    <col min="15628" max="15628" width="5.44140625" style="8" bestFit="1" customWidth="1"/>
    <col min="15629" max="15629" width="17" style="8" customWidth="1"/>
    <col min="15630" max="15634" width="11.44140625" style="8"/>
    <col min="15635" max="15635" width="8.88671875" style="8" bestFit="1" customWidth="1"/>
    <col min="15636" max="15636" width="9.5546875" style="8" bestFit="1" customWidth="1"/>
    <col min="15637" max="15637" width="6.88671875" style="8" bestFit="1" customWidth="1"/>
    <col min="15638" max="15638" width="8.44140625" style="8" bestFit="1" customWidth="1"/>
    <col min="15639" max="15639" width="8" style="8" bestFit="1" customWidth="1"/>
    <col min="15640" max="15640" width="7.5546875" style="8" bestFit="1" customWidth="1"/>
    <col min="15641" max="15641" width="5.5546875" style="8" bestFit="1" customWidth="1"/>
    <col min="15642" max="15871" width="11.44140625" style="8"/>
    <col min="15872" max="15872" width="11.109375" style="8" bestFit="1" customWidth="1"/>
    <col min="15873" max="15873" width="10.33203125" style="8" bestFit="1" customWidth="1"/>
    <col min="15874" max="15874" width="7.109375" style="8" bestFit="1" customWidth="1"/>
    <col min="15875" max="15875" width="12.44140625" style="8" customWidth="1"/>
    <col min="15876" max="15876" width="6.6640625" style="8" bestFit="1" customWidth="1"/>
    <col min="15877" max="15877" width="5" style="8" bestFit="1" customWidth="1"/>
    <col min="15878" max="15878" width="5.33203125" style="8" bestFit="1" customWidth="1"/>
    <col min="15879" max="15879" width="3.109375" style="8" bestFit="1" customWidth="1"/>
    <col min="15880" max="15880" width="9" style="8" customWidth="1"/>
    <col min="15881" max="15881" width="7" style="8" bestFit="1" customWidth="1"/>
    <col min="15882" max="15882" width="6" style="8" bestFit="1" customWidth="1"/>
    <col min="15883" max="15883" width="16.109375" style="8" customWidth="1"/>
    <col min="15884" max="15884" width="5.44140625" style="8" bestFit="1" customWidth="1"/>
    <col min="15885" max="15885" width="17" style="8" customWidth="1"/>
    <col min="15886" max="15890" width="11.44140625" style="8"/>
    <col min="15891" max="15891" width="8.88671875" style="8" bestFit="1" customWidth="1"/>
    <col min="15892" max="15892" width="9.5546875" style="8" bestFit="1" customWidth="1"/>
    <col min="15893" max="15893" width="6.88671875" style="8" bestFit="1" customWidth="1"/>
    <col min="15894" max="15894" width="8.44140625" style="8" bestFit="1" customWidth="1"/>
    <col min="15895" max="15895" width="8" style="8" bestFit="1" customWidth="1"/>
    <col min="15896" max="15896" width="7.5546875" style="8" bestFit="1" customWidth="1"/>
    <col min="15897" max="15897" width="5.5546875" style="8" bestFit="1" customWidth="1"/>
    <col min="15898" max="16127" width="11.44140625" style="8"/>
    <col min="16128" max="16128" width="11.109375" style="8" bestFit="1" customWidth="1"/>
    <col min="16129" max="16129" width="10.33203125" style="8" bestFit="1" customWidth="1"/>
    <col min="16130" max="16130" width="7.109375" style="8" bestFit="1" customWidth="1"/>
    <col min="16131" max="16131" width="12.44140625" style="8" customWidth="1"/>
    <col min="16132" max="16132" width="6.6640625" style="8" bestFit="1" customWidth="1"/>
    <col min="16133" max="16133" width="5" style="8" bestFit="1" customWidth="1"/>
    <col min="16134" max="16134" width="5.33203125" style="8" bestFit="1" customWidth="1"/>
    <col min="16135" max="16135" width="3.109375" style="8" bestFit="1" customWidth="1"/>
    <col min="16136" max="16136" width="9" style="8" customWidth="1"/>
    <col min="16137" max="16137" width="7" style="8" bestFit="1" customWidth="1"/>
    <col min="16138" max="16138" width="6" style="8" bestFit="1" customWidth="1"/>
    <col min="16139" max="16139" width="16.109375" style="8" customWidth="1"/>
    <col min="16140" max="16140" width="5.44140625" style="8" bestFit="1" customWidth="1"/>
    <col min="16141" max="16141" width="17" style="8" customWidth="1"/>
    <col min="16142" max="16146" width="11.44140625" style="8"/>
    <col min="16147" max="16147" width="8.88671875" style="8" bestFit="1" customWidth="1"/>
    <col min="16148" max="16148" width="9.5546875" style="8" bestFit="1" customWidth="1"/>
    <col min="16149" max="16149" width="6.88671875" style="8" bestFit="1" customWidth="1"/>
    <col min="16150" max="16150" width="8.44140625" style="8" bestFit="1" customWidth="1"/>
    <col min="16151" max="16151" width="8" style="8" bestFit="1" customWidth="1"/>
    <col min="16152" max="16152" width="7.5546875" style="8" bestFit="1" customWidth="1"/>
    <col min="16153" max="16153" width="5.5546875" style="8" bestFit="1" customWidth="1"/>
    <col min="16154" max="16383" width="11.44140625" style="8"/>
    <col min="16384" max="16384" width="11.5546875" style="8" customWidth="1"/>
  </cols>
  <sheetData>
    <row r="2" spans="2:60" ht="18.75" customHeight="1" x14ac:dyDescent="0.3">
      <c r="B2" s="337" t="s">
        <v>103</v>
      </c>
      <c r="C2" s="337"/>
      <c r="D2" s="337"/>
      <c r="E2" s="337"/>
      <c r="F2" s="338" t="str">
        <f>"Dethlefstwiete Maikstraße"</f>
        <v>Dethlefstwiete Maikstraße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5" t="s">
        <v>101</v>
      </c>
      <c r="R2" s="335"/>
      <c r="S2" s="220">
        <f ca="1">TODAY()</f>
        <v>46209</v>
      </c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U2" s="332"/>
      <c r="AV2" s="332"/>
      <c r="AW2" s="332"/>
      <c r="AX2" s="332"/>
      <c r="AY2" s="332"/>
      <c r="AZ2" s="332"/>
      <c r="BA2" s="332"/>
      <c r="BB2" s="332"/>
      <c r="BC2" s="332"/>
      <c r="BD2" s="332"/>
      <c r="BE2" s="332"/>
      <c r="BF2" s="332"/>
      <c r="BG2" s="332"/>
      <c r="BH2" s="332"/>
    </row>
    <row r="3" spans="2:60" ht="18.75" customHeight="1" x14ac:dyDescent="0.3">
      <c r="B3" s="337" t="s">
        <v>64</v>
      </c>
      <c r="C3" s="337"/>
      <c r="D3" s="337"/>
      <c r="E3" s="337"/>
      <c r="F3" s="338" t="str">
        <f>"S-23/0118"</f>
        <v>S-23/0118</v>
      </c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U3" s="332"/>
      <c r="AV3" s="332"/>
      <c r="AW3" s="332"/>
      <c r="AX3" s="332"/>
      <c r="AY3" s="332"/>
      <c r="AZ3" s="332"/>
      <c r="BA3" s="332"/>
      <c r="BB3" s="332"/>
      <c r="BC3" s="332"/>
      <c r="BD3" s="332"/>
      <c r="BE3" s="332"/>
      <c r="BF3" s="332"/>
      <c r="BG3" s="332"/>
      <c r="BH3" s="332"/>
    </row>
    <row r="4" spans="2:60" ht="14.25" customHeight="1" x14ac:dyDescent="0.3"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G4" s="322"/>
      <c r="AH4" s="322"/>
      <c r="AI4" s="322"/>
      <c r="AJ4" s="322"/>
      <c r="AK4" s="322"/>
      <c r="AU4" s="332"/>
      <c r="AV4" s="332"/>
      <c r="AW4" s="332"/>
      <c r="AX4" s="332"/>
      <c r="AY4" s="332"/>
      <c r="AZ4" s="332"/>
      <c r="BA4" s="332"/>
      <c r="BB4" s="332"/>
      <c r="BC4" s="332"/>
      <c r="BD4" s="332"/>
      <c r="BE4" s="332"/>
      <c r="BF4" s="332"/>
      <c r="BG4" s="332"/>
      <c r="BH4" s="332"/>
    </row>
    <row r="5" spans="2:60" ht="18.75" customHeight="1" x14ac:dyDescent="0.3"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U5" s="332"/>
      <c r="AV5" s="332"/>
      <c r="AW5" s="332"/>
      <c r="AX5" s="332"/>
      <c r="AY5" s="332"/>
      <c r="AZ5" s="332"/>
      <c r="BA5" s="332"/>
      <c r="BB5" s="332"/>
      <c r="BC5" s="332"/>
      <c r="BD5" s="332"/>
      <c r="BE5" s="332"/>
      <c r="BF5" s="332"/>
      <c r="BG5" s="332"/>
      <c r="BH5" s="332"/>
    </row>
    <row r="6" spans="2:60" ht="18.75" customHeight="1" x14ac:dyDescent="0.3"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U6" s="332"/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2"/>
      <c r="BG6" s="332"/>
      <c r="BH6" s="332"/>
    </row>
    <row r="7" spans="2:60" ht="18.75" customHeight="1" x14ac:dyDescent="0.3"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U7" s="332"/>
      <c r="AV7" s="332"/>
      <c r="AW7" s="332"/>
      <c r="AX7" s="332"/>
      <c r="AY7" s="332"/>
      <c r="AZ7" s="332"/>
      <c r="BA7" s="332"/>
      <c r="BB7" s="332"/>
      <c r="BC7" s="332"/>
      <c r="BD7" s="332"/>
      <c r="BE7" s="332"/>
      <c r="BF7" s="332"/>
      <c r="BG7" s="332"/>
      <c r="BH7" s="332"/>
    </row>
    <row r="8" spans="2:60" ht="18.75" customHeight="1" x14ac:dyDescent="0.3"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U8" s="332"/>
      <c r="AV8" s="332"/>
      <c r="AW8" s="332"/>
      <c r="AX8" s="332"/>
      <c r="AY8" s="332"/>
      <c r="AZ8" s="332"/>
      <c r="BA8" s="332"/>
      <c r="BB8" s="332"/>
      <c r="BC8" s="332"/>
      <c r="BD8" s="332"/>
      <c r="BE8" s="332"/>
      <c r="BF8" s="332"/>
      <c r="BG8" s="332"/>
      <c r="BH8" s="332"/>
    </row>
    <row r="9" spans="2:60" ht="18.75" customHeight="1" x14ac:dyDescent="0.3"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U9" s="332"/>
      <c r="AV9" s="332"/>
      <c r="AW9" s="332"/>
      <c r="AX9" s="332"/>
      <c r="AY9" s="332"/>
      <c r="AZ9" s="332"/>
      <c r="BA9" s="332"/>
      <c r="BB9" s="332"/>
      <c r="BC9" s="332"/>
      <c r="BD9" s="332"/>
      <c r="BE9" s="332"/>
      <c r="BF9" s="332"/>
      <c r="BG9" s="332"/>
      <c r="BH9" s="332"/>
    </row>
    <row r="10" spans="2:60" ht="18.75" customHeight="1" x14ac:dyDescent="0.3"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U10" s="332"/>
      <c r="AV10" s="332"/>
      <c r="AW10" s="332"/>
      <c r="AX10" s="332"/>
      <c r="AY10" s="332"/>
      <c r="AZ10" s="332"/>
      <c r="BA10" s="332"/>
      <c r="BB10" s="332"/>
      <c r="BC10" s="332"/>
      <c r="BD10" s="332"/>
      <c r="BE10" s="332"/>
      <c r="BF10" s="332"/>
      <c r="BG10" s="332"/>
      <c r="BH10" s="332"/>
    </row>
    <row r="11" spans="2:60" ht="14.25" customHeight="1" x14ac:dyDescent="0.3"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G11" s="322"/>
      <c r="AH11" s="322"/>
      <c r="AI11" s="322"/>
      <c r="AJ11" s="322"/>
      <c r="AK11" s="322"/>
      <c r="AU11" s="332"/>
      <c r="AV11" s="332"/>
      <c r="AW11" s="332"/>
      <c r="AX11" s="332"/>
      <c r="AY11" s="332"/>
      <c r="AZ11" s="332"/>
      <c r="BA11" s="332"/>
      <c r="BB11" s="332"/>
      <c r="BC11" s="332"/>
      <c r="BD11" s="332"/>
      <c r="BE11" s="332"/>
      <c r="BF11" s="332"/>
      <c r="BG11" s="332"/>
      <c r="BH11" s="332"/>
    </row>
    <row r="12" spans="2:60" ht="14.25" customHeight="1" x14ac:dyDescent="0.3">
      <c r="C12" s="82"/>
      <c r="D12" s="82"/>
      <c r="E12" s="82"/>
      <c r="F12" s="82"/>
      <c r="J12" s="82"/>
      <c r="N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G12" s="82"/>
      <c r="AH12" s="82"/>
      <c r="AI12" s="82"/>
      <c r="AJ12" s="82"/>
      <c r="AK12" s="82"/>
      <c r="AU12" s="9"/>
      <c r="AV12" s="9"/>
      <c r="AW12" s="9"/>
      <c r="AX12" s="116"/>
      <c r="AY12" s="116"/>
      <c r="AZ12" s="116"/>
      <c r="BA12" s="116"/>
      <c r="BB12" s="116"/>
      <c r="BC12" s="85"/>
      <c r="BD12" s="10"/>
      <c r="BE12" s="11"/>
    </row>
    <row r="13" spans="2:60" ht="18.75" customHeight="1" x14ac:dyDescent="0.3">
      <c r="B13" s="331" t="s">
        <v>104</v>
      </c>
      <c r="C13" s="331"/>
      <c r="D13" s="331"/>
      <c r="E13" s="331"/>
      <c r="F13" s="330">
        <v>79301136</v>
      </c>
      <c r="G13" s="330"/>
      <c r="H13" s="330"/>
      <c r="I13" s="330"/>
      <c r="J13" s="330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U13" s="327" t="s">
        <v>0</v>
      </c>
      <c r="AV13" s="327"/>
      <c r="AW13" s="336" t="str">
        <f>F2</f>
        <v>Dethlefstwiete Maikstraße</v>
      </c>
      <c r="AX13" s="336"/>
      <c r="AY13" s="336"/>
      <c r="AZ13" s="336"/>
      <c r="BA13" s="327" t="s">
        <v>63</v>
      </c>
      <c r="BB13" s="327"/>
      <c r="BC13" s="326">
        <f>F13</f>
        <v>79301136</v>
      </c>
      <c r="BD13" s="326"/>
      <c r="BE13" s="327" t="s">
        <v>58</v>
      </c>
      <c r="BF13" s="327"/>
      <c r="BG13" s="333">
        <f ca="1">TODAY()</f>
        <v>46209</v>
      </c>
      <c r="BH13" s="333"/>
    </row>
    <row r="14" spans="2:60" ht="18.75" customHeight="1" x14ac:dyDescent="0.3">
      <c r="B14" s="331" t="s">
        <v>108</v>
      </c>
      <c r="C14" s="331"/>
      <c r="D14" s="331"/>
      <c r="E14" s="331"/>
      <c r="F14" s="330">
        <v>79301136</v>
      </c>
      <c r="G14" s="330"/>
      <c r="H14" s="330"/>
      <c r="I14" s="330"/>
      <c r="J14" s="330"/>
      <c r="K14" s="331" t="s">
        <v>71</v>
      </c>
      <c r="L14" s="331"/>
      <c r="M14" s="331"/>
      <c r="N14" s="334"/>
      <c r="O14" s="334"/>
      <c r="P14" s="334"/>
      <c r="Q14" s="335" t="s">
        <v>20</v>
      </c>
      <c r="R14" s="335"/>
      <c r="S14" s="119"/>
      <c r="T14" s="117"/>
      <c r="U14" s="118"/>
      <c r="V14" s="118"/>
      <c r="W14" s="118"/>
      <c r="X14" s="117"/>
      <c r="Y14" s="117"/>
      <c r="Z14" s="117"/>
      <c r="AA14" s="117"/>
      <c r="AB14" s="117"/>
      <c r="AC14" s="117"/>
      <c r="AD14" s="117"/>
      <c r="AE14" s="117"/>
      <c r="AF14" s="117"/>
      <c r="AU14" s="327" t="s">
        <v>64</v>
      </c>
      <c r="AV14" s="327"/>
      <c r="AW14" s="336" t="str">
        <f>F3</f>
        <v>S-23/0118</v>
      </c>
      <c r="AX14" s="336"/>
      <c r="AY14" s="336"/>
      <c r="AZ14" s="336"/>
      <c r="BA14" s="327" t="s">
        <v>108</v>
      </c>
      <c r="BB14" s="327"/>
      <c r="BC14" s="326">
        <f>F14</f>
        <v>79301136</v>
      </c>
      <c r="BD14" s="326"/>
      <c r="BE14" s="327" t="s">
        <v>71</v>
      </c>
      <c r="BF14" s="327"/>
      <c r="BG14" s="326">
        <f>N14</f>
        <v>0</v>
      </c>
      <c r="BH14" s="328"/>
    </row>
    <row r="15" spans="2:60" ht="18.75" customHeight="1" x14ac:dyDescent="0.3">
      <c r="B15" s="329" t="s">
        <v>109</v>
      </c>
      <c r="C15" s="329"/>
      <c r="D15" s="329"/>
      <c r="E15" s="329"/>
      <c r="F15" s="330">
        <v>79301135</v>
      </c>
      <c r="G15" s="330"/>
      <c r="H15" s="330"/>
      <c r="I15" s="330"/>
      <c r="J15" s="330"/>
      <c r="K15" s="331" t="s">
        <v>107</v>
      </c>
      <c r="L15" s="331"/>
      <c r="M15" s="331"/>
      <c r="N15" s="330"/>
      <c r="O15" s="330"/>
      <c r="P15" s="330"/>
      <c r="Q15" s="84"/>
      <c r="R15" s="84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U15" s="332"/>
      <c r="AV15" s="332"/>
      <c r="AW15" s="332"/>
      <c r="AX15" s="332"/>
      <c r="AY15" s="332"/>
      <c r="AZ15" s="332"/>
      <c r="BA15" s="327" t="s">
        <v>109</v>
      </c>
      <c r="BB15" s="327"/>
      <c r="BC15" s="326">
        <f>F15</f>
        <v>79301135</v>
      </c>
      <c r="BD15" s="328"/>
      <c r="BE15" s="327" t="s">
        <v>110</v>
      </c>
      <c r="BF15" s="327"/>
      <c r="BG15" s="326">
        <f>N15</f>
        <v>0</v>
      </c>
      <c r="BH15" s="328"/>
    </row>
    <row r="16" spans="2:60" ht="14.25" customHeight="1" thickBot="1" x14ac:dyDescent="0.35">
      <c r="B16" s="322"/>
      <c r="C16" s="322"/>
      <c r="D16" s="322"/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U16" s="9"/>
      <c r="AV16" s="9"/>
      <c r="AW16" s="9"/>
      <c r="AX16" s="85"/>
      <c r="AY16" s="85"/>
      <c r="AZ16" s="85"/>
      <c r="BA16" s="85"/>
      <c r="BB16" s="85"/>
      <c r="BC16" s="85"/>
      <c r="BD16" s="12"/>
      <c r="BE16" s="13"/>
      <c r="BF16" s="14"/>
      <c r="BG16" s="14"/>
      <c r="BH16" s="14"/>
    </row>
    <row r="17" spans="2:60" ht="15.75" customHeight="1" thickTop="1" thickBot="1" x14ac:dyDescent="0.35">
      <c r="B17" s="285" t="s">
        <v>102</v>
      </c>
      <c r="C17" s="307" t="s">
        <v>66</v>
      </c>
      <c r="D17" s="308"/>
      <c r="E17" s="308"/>
      <c r="F17" s="308"/>
      <c r="G17" s="308"/>
      <c r="H17" s="308"/>
      <c r="I17" s="308"/>
      <c r="J17" s="308"/>
      <c r="K17" s="308"/>
      <c r="L17" s="308"/>
      <c r="M17" s="308"/>
      <c r="N17" s="308"/>
      <c r="O17" s="309"/>
      <c r="P17" s="310" t="s">
        <v>68</v>
      </c>
      <c r="Q17" s="310"/>
      <c r="R17" s="311"/>
      <c r="S17" s="323" t="s">
        <v>67</v>
      </c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5"/>
      <c r="AG17" s="305"/>
      <c r="AH17" s="305"/>
      <c r="AI17" s="305"/>
      <c r="AJ17" s="305"/>
      <c r="AK17" s="306"/>
      <c r="AL17" s="15"/>
      <c r="AU17" s="307" t="s">
        <v>66</v>
      </c>
      <c r="AV17" s="308"/>
      <c r="AW17" s="308"/>
      <c r="AX17" s="308"/>
      <c r="AY17" s="308"/>
      <c r="AZ17" s="308"/>
      <c r="BA17" s="308"/>
      <c r="BB17" s="308"/>
      <c r="BC17" s="309"/>
      <c r="BD17" s="310" t="s">
        <v>39</v>
      </c>
      <c r="BE17" s="310"/>
      <c r="BF17" s="310"/>
      <c r="BG17" s="310"/>
      <c r="BH17" s="311"/>
    </row>
    <row r="18" spans="2:60" ht="48.75" customHeight="1" x14ac:dyDescent="0.3">
      <c r="B18" s="286"/>
      <c r="C18" s="312" t="s">
        <v>119</v>
      </c>
      <c r="D18" s="314" t="s">
        <v>19</v>
      </c>
      <c r="E18" s="316" t="s">
        <v>76</v>
      </c>
      <c r="F18" s="284"/>
      <c r="G18" s="316" t="s">
        <v>113</v>
      </c>
      <c r="H18" s="284"/>
      <c r="I18" s="303" t="s">
        <v>13</v>
      </c>
      <c r="J18" s="283" t="s">
        <v>78</v>
      </c>
      <c r="K18" s="284"/>
      <c r="L18" s="296" t="s">
        <v>31</v>
      </c>
      <c r="M18" s="297"/>
      <c r="N18" s="303" t="s">
        <v>118</v>
      </c>
      <c r="O18" s="275" t="s">
        <v>65</v>
      </c>
      <c r="P18" s="277" t="s">
        <v>95</v>
      </c>
      <c r="Q18" s="279" t="s">
        <v>29</v>
      </c>
      <c r="R18" s="281" t="s">
        <v>100</v>
      </c>
      <c r="S18" s="292" t="s">
        <v>117</v>
      </c>
      <c r="T18" s="294" t="s">
        <v>88</v>
      </c>
      <c r="U18" s="296" t="s">
        <v>90</v>
      </c>
      <c r="V18" s="297"/>
      <c r="W18" s="298" t="s">
        <v>98</v>
      </c>
      <c r="X18" s="298" t="s">
        <v>89</v>
      </c>
      <c r="Y18" s="300" t="s">
        <v>4</v>
      </c>
      <c r="Z18" s="301"/>
      <c r="AA18" s="302"/>
      <c r="AB18" s="287" t="s">
        <v>114</v>
      </c>
      <c r="AC18" s="289" t="s">
        <v>97</v>
      </c>
      <c r="AD18" s="289" t="s">
        <v>28</v>
      </c>
      <c r="AE18" s="137" t="s">
        <v>56</v>
      </c>
      <c r="AF18" s="291" t="s">
        <v>5</v>
      </c>
      <c r="AG18" s="320" t="s">
        <v>72</v>
      </c>
      <c r="AH18" s="321"/>
      <c r="AI18" s="296" t="s">
        <v>77</v>
      </c>
      <c r="AJ18" s="297"/>
      <c r="AK18" s="138" t="s">
        <v>23</v>
      </c>
      <c r="AU18" s="16" t="s">
        <v>1</v>
      </c>
      <c r="AV18" s="17" t="s">
        <v>19</v>
      </c>
      <c r="AW18" s="269" t="s">
        <v>76</v>
      </c>
      <c r="AX18" s="270"/>
      <c r="AY18" s="269" t="s">
        <v>75</v>
      </c>
      <c r="AZ18" s="270"/>
      <c r="BA18" s="18" t="s">
        <v>13</v>
      </c>
      <c r="BB18" s="271" t="s">
        <v>78</v>
      </c>
      <c r="BC18" s="272"/>
      <c r="BD18" s="273" t="s">
        <v>118</v>
      </c>
      <c r="BE18" s="17" t="s">
        <v>65</v>
      </c>
      <c r="BF18" s="318" t="s">
        <v>68</v>
      </c>
      <c r="BG18" s="319"/>
      <c r="BH18" s="19" t="s">
        <v>81</v>
      </c>
    </row>
    <row r="19" spans="2:60" ht="22.8" x14ac:dyDescent="0.3">
      <c r="B19" s="286"/>
      <c r="C19" s="313"/>
      <c r="D19" s="315"/>
      <c r="E19" s="139" t="s">
        <v>73</v>
      </c>
      <c r="F19" s="140" t="s">
        <v>74</v>
      </c>
      <c r="G19" s="141" t="s">
        <v>73</v>
      </c>
      <c r="H19" s="140" t="s">
        <v>74</v>
      </c>
      <c r="I19" s="317"/>
      <c r="J19" s="142" t="s">
        <v>2</v>
      </c>
      <c r="K19" s="143" t="s">
        <v>3</v>
      </c>
      <c r="L19" s="144" t="s">
        <v>6</v>
      </c>
      <c r="M19" s="143" t="s">
        <v>21</v>
      </c>
      <c r="N19" s="304"/>
      <c r="O19" s="276"/>
      <c r="P19" s="278"/>
      <c r="Q19" s="280"/>
      <c r="R19" s="282"/>
      <c r="S19" s="293"/>
      <c r="T19" s="295"/>
      <c r="U19" s="145" t="s">
        <v>92</v>
      </c>
      <c r="V19" s="146" t="s">
        <v>91</v>
      </c>
      <c r="W19" s="299"/>
      <c r="X19" s="299"/>
      <c r="Y19" s="162" t="s">
        <v>16</v>
      </c>
      <c r="Z19" s="147" t="s">
        <v>93</v>
      </c>
      <c r="AA19" s="146" t="s">
        <v>94</v>
      </c>
      <c r="AB19" s="288"/>
      <c r="AC19" s="290"/>
      <c r="AD19" s="290"/>
      <c r="AE19" s="163" t="s">
        <v>8</v>
      </c>
      <c r="AF19" s="282"/>
      <c r="AG19" s="148" t="s">
        <v>27</v>
      </c>
      <c r="AH19" s="164" t="s">
        <v>32</v>
      </c>
      <c r="AI19" s="145" t="s">
        <v>26</v>
      </c>
      <c r="AJ19" s="146" t="s">
        <v>70</v>
      </c>
      <c r="AK19" s="149" t="s">
        <v>24</v>
      </c>
      <c r="AU19" s="20" t="s">
        <v>18</v>
      </c>
      <c r="AV19" s="21"/>
      <c r="AW19" s="22" t="s">
        <v>73</v>
      </c>
      <c r="AX19" s="23" t="s">
        <v>74</v>
      </c>
      <c r="AY19" s="22" t="s">
        <v>73</v>
      </c>
      <c r="AZ19" s="23" t="s">
        <v>74</v>
      </c>
      <c r="BA19" s="25"/>
      <c r="BB19" s="24" t="s">
        <v>2</v>
      </c>
      <c r="BC19" s="26" t="s">
        <v>3</v>
      </c>
      <c r="BD19" s="274"/>
      <c r="BE19" s="27"/>
      <c r="BF19" s="28" t="s">
        <v>80</v>
      </c>
      <c r="BG19" s="29" t="s">
        <v>79</v>
      </c>
      <c r="BH19" s="30" t="s">
        <v>79</v>
      </c>
    </row>
    <row r="20" spans="2:60" ht="15" thickBot="1" x14ac:dyDescent="0.35">
      <c r="B20" s="286"/>
      <c r="C20" s="136" t="s">
        <v>120</v>
      </c>
      <c r="D20" s="129" t="s">
        <v>25</v>
      </c>
      <c r="E20" s="50" t="s">
        <v>9</v>
      </c>
      <c r="F20" s="34" t="s">
        <v>10</v>
      </c>
      <c r="G20" s="33" t="s">
        <v>9</v>
      </c>
      <c r="H20" s="114" t="s">
        <v>10</v>
      </c>
      <c r="I20" s="126" t="s">
        <v>12</v>
      </c>
      <c r="J20" s="36" t="s">
        <v>30</v>
      </c>
      <c r="K20" s="37" t="s">
        <v>96</v>
      </c>
      <c r="L20" s="38" t="s">
        <v>30</v>
      </c>
      <c r="M20" s="49" t="s">
        <v>30</v>
      </c>
      <c r="N20" s="38" t="s">
        <v>30</v>
      </c>
      <c r="O20" s="39" t="s">
        <v>9</v>
      </c>
      <c r="P20" s="35" t="s">
        <v>25</v>
      </c>
      <c r="Q20" s="36" t="s">
        <v>106</v>
      </c>
      <c r="R20" s="40" t="s">
        <v>55</v>
      </c>
      <c r="S20" s="41" t="s">
        <v>25</v>
      </c>
      <c r="T20" s="42" t="s">
        <v>55</v>
      </c>
      <c r="U20" s="43" t="s">
        <v>9</v>
      </c>
      <c r="V20" s="44" t="s">
        <v>9</v>
      </c>
      <c r="W20" s="45" t="s">
        <v>99</v>
      </c>
      <c r="X20" s="45" t="s">
        <v>9</v>
      </c>
      <c r="Y20" s="38" t="s">
        <v>30</v>
      </c>
      <c r="Z20" s="36" t="s">
        <v>30</v>
      </c>
      <c r="AA20" s="37" t="s">
        <v>30</v>
      </c>
      <c r="AB20" s="46" t="s">
        <v>9</v>
      </c>
      <c r="AC20" s="46" t="s">
        <v>9</v>
      </c>
      <c r="AD20" s="46" t="s">
        <v>9</v>
      </c>
      <c r="AE20" s="38" t="s">
        <v>30</v>
      </c>
      <c r="AF20" s="40" t="s">
        <v>30</v>
      </c>
      <c r="AG20" s="47" t="s">
        <v>22</v>
      </c>
      <c r="AH20" s="48" t="s">
        <v>22</v>
      </c>
      <c r="AI20" s="38" t="s">
        <v>30</v>
      </c>
      <c r="AJ20" s="155" t="s">
        <v>30</v>
      </c>
      <c r="AK20" s="156" t="s">
        <v>25</v>
      </c>
      <c r="AU20" s="31"/>
      <c r="AV20" s="32"/>
      <c r="AW20" s="33" t="s">
        <v>9</v>
      </c>
      <c r="AX20" s="34" t="s">
        <v>10</v>
      </c>
      <c r="AY20" s="33" t="s">
        <v>9</v>
      </c>
      <c r="AZ20" s="34" t="s">
        <v>10</v>
      </c>
      <c r="BA20" s="35" t="s">
        <v>12</v>
      </c>
      <c r="BB20" s="36" t="s">
        <v>30</v>
      </c>
      <c r="BC20" s="40" t="s">
        <v>1</v>
      </c>
      <c r="BD20" s="38" t="s">
        <v>30</v>
      </c>
      <c r="BE20" s="49" t="s">
        <v>9</v>
      </c>
      <c r="BF20" s="50"/>
      <c r="BG20" s="51"/>
      <c r="BH20" s="52"/>
    </row>
    <row r="21" spans="2:60" ht="26.4" x14ac:dyDescent="0.3">
      <c r="B21" s="285">
        <f>F13</f>
        <v>79301136</v>
      </c>
      <c r="C21" s="229"/>
      <c r="D21" s="229" t="s">
        <v>138</v>
      </c>
      <c r="E21" s="229">
        <v>7.2</v>
      </c>
      <c r="F21" s="171" t="str">
        <f ca="1">IF(H21=12,12,IF(H21=1,11,IF(H21=2,10,IF(H21=3,9,IF(H21=4,8,IF(H21=5,7,IF(H21=6,6,IF(H21=7,5,IF(H21=8,4,IF(H21=9,3,IF(H21=10,2,IF(H21=11,1,IF(H21="","")))))))))))))</f>
        <v/>
      </c>
      <c r="G21" s="169">
        <f>IF(E21&lt;&gt;"",$N$14-E21,"")</f>
        <v>-7.2</v>
      </c>
      <c r="H21" s="115" t="str">
        <f t="shared" ref="H21:H36" ca="1" si="0">IF(F21=12,12,IF(F21=1,11,IF(F21=2,10,IF(F21=3,9,IF(F21=4,8,IF(F21=5,7,IF(F21=6,6,IF(F21=7,5,IF(F21=8,4,IF(F21=9,3,IF(F21=10,2,IF(F21=11,1,IF(F21="","")))))))))))))</f>
        <v/>
      </c>
      <c r="I21" s="232">
        <v>150</v>
      </c>
      <c r="J21" s="54"/>
      <c r="K21" s="55" t="s">
        <v>17</v>
      </c>
      <c r="L21" s="56"/>
      <c r="M21" s="55"/>
      <c r="N21" s="56"/>
      <c r="O21" s="234">
        <v>9.1</v>
      </c>
      <c r="P21" s="57"/>
      <c r="Q21" s="58"/>
      <c r="R21" s="59"/>
      <c r="S21" s="60" t="s">
        <v>142</v>
      </c>
      <c r="T21" s="228" t="s">
        <v>143</v>
      </c>
      <c r="U21" s="221"/>
      <c r="V21" s="64"/>
      <c r="W21" s="222"/>
      <c r="X21" s="223">
        <v>5.4</v>
      </c>
      <c r="Y21" s="57"/>
      <c r="Z21" s="58"/>
      <c r="AA21" s="61"/>
      <c r="AB21" s="224"/>
      <c r="AC21" s="224"/>
      <c r="AD21" s="224"/>
      <c r="AE21" s="57"/>
      <c r="AF21" s="62"/>
      <c r="AG21" s="63"/>
      <c r="AH21" s="64"/>
      <c r="AI21" s="190" t="str">
        <f>IF(OR(U21&gt;=5.1,V21&gt;=5.1),"x",IF(OR(AND(U21&lt;=5,U21&gt;0.1),AND(V21&lt;=5,V21&gt;0.1)),"-",IF(U21&lt;0.1,"")))</f>
        <v/>
      </c>
      <c r="AJ21" s="64"/>
      <c r="AK21" s="165"/>
      <c r="AU21" s="192">
        <f t="shared" ref="AU21:BC36" si="1">C21</f>
        <v>0</v>
      </c>
      <c r="AV21" s="171" t="str">
        <f t="shared" si="1"/>
        <v>GA01</v>
      </c>
      <c r="AW21" s="7">
        <f>E21</f>
        <v>7.2</v>
      </c>
      <c r="AX21" s="171" t="str">
        <f t="shared" ca="1" si="1"/>
        <v/>
      </c>
      <c r="AY21" s="193">
        <f t="shared" si="1"/>
        <v>-7.2</v>
      </c>
      <c r="AZ21" s="171" t="str">
        <f t="shared" ca="1" si="1"/>
        <v/>
      </c>
      <c r="BA21" s="194">
        <f t="shared" si="1"/>
        <v>150</v>
      </c>
      <c r="BB21" s="195">
        <f t="shared" si="1"/>
        <v>0</v>
      </c>
      <c r="BC21" s="196" t="str">
        <f t="shared" si="1"/>
        <v>x</v>
      </c>
      <c r="BD21" s="197">
        <f t="shared" ref="BD21:BE36" si="2">N21</f>
        <v>0</v>
      </c>
      <c r="BE21" s="198">
        <f t="shared" si="2"/>
        <v>9.1</v>
      </c>
      <c r="BF21" s="199"/>
      <c r="BG21" s="200">
        <f>R21</f>
        <v>0</v>
      </c>
      <c r="BH21" s="65"/>
    </row>
    <row r="22" spans="2:60" x14ac:dyDescent="0.3">
      <c r="B22" s="286"/>
      <c r="C22" s="230"/>
      <c r="D22" s="230" t="s">
        <v>126</v>
      </c>
      <c r="E22" s="231">
        <v>16.8</v>
      </c>
      <c r="F22" s="171" t="str">
        <f t="shared" ref="F22:F36" ca="1" si="3">IF(H22=12,12,IF(H22=1,11,IF(H22=2,10,IF(H22=3,9,IF(H22=4,8,IF(H22=5,7,IF(H22=6,6,IF(H22=7,5,IF(H22=8,4,IF(H22=9,3,IF(H22=10,2,IF(H22=11,1,IF(H22="","")))))))))))))</f>
        <v/>
      </c>
      <c r="G22" s="7">
        <f>IF(E22&lt;&gt;"",$N$14-E22,"")</f>
        <v>-16.8</v>
      </c>
      <c r="H22" s="115" t="str">
        <f t="shared" ca="1" si="0"/>
        <v/>
      </c>
      <c r="I22" s="230">
        <v>150</v>
      </c>
      <c r="J22" s="54"/>
      <c r="K22" s="55"/>
      <c r="L22" s="56" t="s">
        <v>17</v>
      </c>
      <c r="M22" s="55"/>
      <c r="N22" s="56"/>
      <c r="O22" s="231">
        <v>3.5</v>
      </c>
      <c r="P22" s="57"/>
      <c r="Q22" s="58"/>
      <c r="R22" s="59"/>
      <c r="S22" s="60" t="s">
        <v>144</v>
      </c>
      <c r="T22" s="228"/>
      <c r="U22" s="63"/>
      <c r="V22" s="64"/>
      <c r="W22" s="222"/>
      <c r="X22" s="223"/>
      <c r="Y22" s="57"/>
      <c r="Z22" s="67"/>
      <c r="AA22" s="68"/>
      <c r="AB22" s="224"/>
      <c r="AC22" s="224"/>
      <c r="AD22" s="224"/>
      <c r="AE22" s="57"/>
      <c r="AF22" s="69"/>
      <c r="AG22" s="63"/>
      <c r="AH22" s="64"/>
      <c r="AI22" s="190" t="str">
        <f t="shared" ref="AI22:AI36" si="4">IF(OR(U22&gt;=5.1,V22&gt;=5.1),"x",IF(OR(AND(U22&lt;=5,U22&gt;0.1),AND(V22&lt;=5,V22&gt;0.1)),"-",IF(U22&lt;0.1,"")))</f>
        <v/>
      </c>
      <c r="AJ22" s="64"/>
      <c r="AK22" s="166"/>
      <c r="AU22" s="192">
        <f t="shared" si="1"/>
        <v>0</v>
      </c>
      <c r="AV22" s="171" t="str">
        <f t="shared" si="1"/>
        <v>RV02</v>
      </c>
      <c r="AW22" s="7">
        <f t="shared" si="1"/>
        <v>16.8</v>
      </c>
      <c r="AX22" s="171" t="str">
        <f ca="1">F22</f>
        <v/>
      </c>
      <c r="AY22" s="193">
        <f t="shared" si="1"/>
        <v>-16.8</v>
      </c>
      <c r="AZ22" s="171" t="str">
        <f t="shared" ca="1" si="1"/>
        <v/>
      </c>
      <c r="BA22" s="194">
        <f t="shared" si="1"/>
        <v>150</v>
      </c>
      <c r="BB22" s="195">
        <f t="shared" si="1"/>
        <v>0</v>
      </c>
      <c r="BC22" s="196">
        <f t="shared" si="1"/>
        <v>0</v>
      </c>
      <c r="BD22" s="197">
        <f t="shared" si="2"/>
        <v>0</v>
      </c>
      <c r="BE22" s="201">
        <f t="shared" si="2"/>
        <v>3.5</v>
      </c>
      <c r="BF22" s="199"/>
      <c r="BG22" s="200">
        <f t="shared" ref="BG22:BG36" si="5">R22</f>
        <v>0</v>
      </c>
      <c r="BH22" s="65"/>
    </row>
    <row r="23" spans="2:60" x14ac:dyDescent="0.3">
      <c r="B23" s="286"/>
      <c r="C23" s="230"/>
      <c r="D23" s="230" t="s">
        <v>127</v>
      </c>
      <c r="E23" s="231">
        <v>27.3</v>
      </c>
      <c r="F23" s="171" t="str">
        <f t="shared" ca="1" si="3"/>
        <v/>
      </c>
      <c r="G23" s="7">
        <f t="shared" ref="G23:G36" si="6">IF(E23&lt;&gt;"",$N$14-E23,"")</f>
        <v>-27.3</v>
      </c>
      <c r="H23" s="115" t="str">
        <f t="shared" ca="1" si="0"/>
        <v/>
      </c>
      <c r="I23" s="230">
        <v>150</v>
      </c>
      <c r="J23" s="70"/>
      <c r="K23" s="55"/>
      <c r="L23" s="56" t="s">
        <v>17</v>
      </c>
      <c r="M23" s="55"/>
      <c r="N23" s="56"/>
      <c r="O23" s="231">
        <v>4.5</v>
      </c>
      <c r="P23" s="57"/>
      <c r="Q23" s="58"/>
      <c r="R23" s="59"/>
      <c r="S23" s="60" t="s">
        <v>145</v>
      </c>
      <c r="T23" s="228"/>
      <c r="U23" s="63"/>
      <c r="V23" s="64"/>
      <c r="W23" s="222"/>
      <c r="X23" s="223"/>
      <c r="Y23" s="57"/>
      <c r="Z23" s="58"/>
      <c r="AA23" s="71"/>
      <c r="AB23" s="224"/>
      <c r="AC23" s="224"/>
      <c r="AD23" s="224"/>
      <c r="AE23" s="57"/>
      <c r="AF23" s="59"/>
      <c r="AG23" s="63"/>
      <c r="AH23" s="64"/>
      <c r="AI23" s="190" t="str">
        <f t="shared" si="4"/>
        <v/>
      </c>
      <c r="AJ23" s="64"/>
      <c r="AK23" s="166"/>
      <c r="AU23" s="192">
        <f t="shared" si="1"/>
        <v>0</v>
      </c>
      <c r="AV23" s="171" t="str">
        <f t="shared" si="1"/>
        <v>RV03</v>
      </c>
      <c r="AW23" s="7">
        <f t="shared" si="1"/>
        <v>27.3</v>
      </c>
      <c r="AX23" s="171" t="str">
        <f t="shared" ca="1" si="1"/>
        <v/>
      </c>
      <c r="AY23" s="193">
        <f t="shared" si="1"/>
        <v>-27.3</v>
      </c>
      <c r="AZ23" s="171" t="str">
        <f t="shared" ca="1" si="1"/>
        <v/>
      </c>
      <c r="BA23" s="194">
        <f t="shared" si="1"/>
        <v>150</v>
      </c>
      <c r="BB23" s="195">
        <f t="shared" si="1"/>
        <v>0</v>
      </c>
      <c r="BC23" s="196">
        <f t="shared" si="1"/>
        <v>0</v>
      </c>
      <c r="BD23" s="197">
        <f t="shared" si="2"/>
        <v>0</v>
      </c>
      <c r="BE23" s="201">
        <f t="shared" si="2"/>
        <v>4.5</v>
      </c>
      <c r="BF23" s="199"/>
      <c r="BG23" s="200">
        <f t="shared" si="5"/>
        <v>0</v>
      </c>
      <c r="BH23" s="65"/>
    </row>
    <row r="24" spans="2:60" ht="26.4" x14ac:dyDescent="0.3">
      <c r="B24" s="286"/>
      <c r="C24" s="53"/>
      <c r="D24" s="230" t="s">
        <v>139</v>
      </c>
      <c r="E24" s="233">
        <v>33.9</v>
      </c>
      <c r="F24" s="171" t="str">
        <f t="shared" ca="1" si="3"/>
        <v/>
      </c>
      <c r="G24" s="7">
        <f t="shared" si="6"/>
        <v>-33.9</v>
      </c>
      <c r="H24" s="115" t="str">
        <f t="shared" ca="1" si="0"/>
        <v/>
      </c>
      <c r="I24" s="235">
        <v>150</v>
      </c>
      <c r="J24" s="70"/>
      <c r="K24" s="55" t="s">
        <v>17</v>
      </c>
      <c r="L24" s="56"/>
      <c r="M24" s="55"/>
      <c r="N24" s="56"/>
      <c r="O24" s="233">
        <v>8.6999999999999993</v>
      </c>
      <c r="P24" s="57"/>
      <c r="Q24" s="58"/>
      <c r="R24" s="59"/>
      <c r="S24" s="60" t="s">
        <v>146</v>
      </c>
      <c r="T24" s="228" t="s">
        <v>143</v>
      </c>
      <c r="U24" s="63"/>
      <c r="V24" s="64"/>
      <c r="W24" s="222"/>
      <c r="X24" s="223">
        <v>5.0999999999999996</v>
      </c>
      <c r="Y24" s="57"/>
      <c r="Z24" s="58"/>
      <c r="AA24" s="71"/>
      <c r="AB24" s="224"/>
      <c r="AC24" s="224"/>
      <c r="AD24" s="224"/>
      <c r="AE24" s="57"/>
      <c r="AF24" s="59"/>
      <c r="AG24" s="63"/>
      <c r="AH24" s="64"/>
      <c r="AI24" s="190" t="str">
        <f t="shared" si="4"/>
        <v/>
      </c>
      <c r="AJ24" s="64"/>
      <c r="AK24" s="166"/>
      <c r="AU24" s="192">
        <f t="shared" si="1"/>
        <v>0</v>
      </c>
      <c r="AV24" s="171" t="str">
        <f t="shared" si="1"/>
        <v>GA04</v>
      </c>
      <c r="AW24" s="7">
        <f t="shared" si="1"/>
        <v>33.9</v>
      </c>
      <c r="AX24" s="171" t="str">
        <f t="shared" ca="1" si="1"/>
        <v/>
      </c>
      <c r="AY24" s="193">
        <f t="shared" si="1"/>
        <v>-33.9</v>
      </c>
      <c r="AZ24" s="171" t="str">
        <f t="shared" ca="1" si="1"/>
        <v/>
      </c>
      <c r="BA24" s="194">
        <f t="shared" si="1"/>
        <v>150</v>
      </c>
      <c r="BB24" s="195">
        <f t="shared" si="1"/>
        <v>0</v>
      </c>
      <c r="BC24" s="196" t="str">
        <f t="shared" si="1"/>
        <v>x</v>
      </c>
      <c r="BD24" s="197">
        <f t="shared" si="2"/>
        <v>0</v>
      </c>
      <c r="BE24" s="201">
        <f t="shared" si="2"/>
        <v>8.6999999999999993</v>
      </c>
      <c r="BF24" s="199"/>
      <c r="BG24" s="200">
        <f t="shared" si="5"/>
        <v>0</v>
      </c>
      <c r="BH24" s="65"/>
    </row>
    <row r="25" spans="2:60" ht="26.4" x14ac:dyDescent="0.3">
      <c r="B25" s="286"/>
      <c r="C25" s="53"/>
      <c r="D25" s="230" t="s">
        <v>140</v>
      </c>
      <c r="E25" s="233">
        <v>48.5</v>
      </c>
      <c r="F25" s="171" t="str">
        <f t="shared" ca="1" si="3"/>
        <v/>
      </c>
      <c r="G25" s="7">
        <f t="shared" si="6"/>
        <v>-48.5</v>
      </c>
      <c r="H25" s="115" t="str">
        <f t="shared" ca="1" si="0"/>
        <v/>
      </c>
      <c r="I25" s="235">
        <v>150</v>
      </c>
      <c r="J25" s="54"/>
      <c r="K25" s="55" t="s">
        <v>17</v>
      </c>
      <c r="L25" s="56"/>
      <c r="M25" s="55"/>
      <c r="N25" s="56"/>
      <c r="O25" s="233">
        <v>22.1</v>
      </c>
      <c r="P25" s="57"/>
      <c r="Q25" s="58"/>
      <c r="R25" s="59"/>
      <c r="S25" s="60" t="s">
        <v>147</v>
      </c>
      <c r="T25" s="228" t="s">
        <v>143</v>
      </c>
      <c r="U25" s="63"/>
      <c r="V25" s="64"/>
      <c r="W25" s="222"/>
      <c r="X25" s="223">
        <v>4.9000000000000004</v>
      </c>
      <c r="Y25" s="57"/>
      <c r="Z25" s="58"/>
      <c r="AA25" s="71"/>
      <c r="AB25" s="224"/>
      <c r="AC25" s="224"/>
      <c r="AD25" s="224"/>
      <c r="AE25" s="57"/>
      <c r="AF25" s="59"/>
      <c r="AG25" s="63"/>
      <c r="AH25" s="64"/>
      <c r="AI25" s="190" t="str">
        <f t="shared" si="4"/>
        <v/>
      </c>
      <c r="AJ25" s="64"/>
      <c r="AK25" s="166"/>
      <c r="AU25" s="192">
        <f t="shared" si="1"/>
        <v>0</v>
      </c>
      <c r="AV25" s="171" t="str">
        <f t="shared" si="1"/>
        <v>GA05</v>
      </c>
      <c r="AW25" s="7">
        <f t="shared" si="1"/>
        <v>48.5</v>
      </c>
      <c r="AX25" s="171" t="str">
        <f t="shared" ca="1" si="1"/>
        <v/>
      </c>
      <c r="AY25" s="193">
        <f t="shared" si="1"/>
        <v>-48.5</v>
      </c>
      <c r="AZ25" s="171" t="str">
        <f t="shared" ca="1" si="1"/>
        <v/>
      </c>
      <c r="BA25" s="194">
        <f t="shared" si="1"/>
        <v>150</v>
      </c>
      <c r="BB25" s="195">
        <f t="shared" si="1"/>
        <v>0</v>
      </c>
      <c r="BC25" s="196" t="str">
        <f t="shared" si="1"/>
        <v>x</v>
      </c>
      <c r="BD25" s="197">
        <f t="shared" si="2"/>
        <v>0</v>
      </c>
      <c r="BE25" s="201">
        <f t="shared" si="2"/>
        <v>22.1</v>
      </c>
      <c r="BF25" s="199"/>
      <c r="BG25" s="200">
        <f t="shared" si="5"/>
        <v>0</v>
      </c>
      <c r="BH25" s="65"/>
    </row>
    <row r="26" spans="2:60" ht="26.4" x14ac:dyDescent="0.3">
      <c r="B26" s="286"/>
      <c r="C26" s="53"/>
      <c r="D26" s="230" t="s">
        <v>141</v>
      </c>
      <c r="E26" s="233">
        <v>49.4</v>
      </c>
      <c r="F26" s="171" t="str">
        <f t="shared" ca="1" si="3"/>
        <v/>
      </c>
      <c r="G26" s="7">
        <f t="shared" si="6"/>
        <v>-49.4</v>
      </c>
      <c r="H26" s="115" t="str">
        <f t="shared" ca="1" si="0"/>
        <v/>
      </c>
      <c r="I26" s="235">
        <v>150</v>
      </c>
      <c r="J26" s="170"/>
      <c r="K26" s="55" t="s">
        <v>17</v>
      </c>
      <c r="L26" s="56"/>
      <c r="M26" s="55"/>
      <c r="N26" s="56"/>
      <c r="O26" s="233">
        <v>10.6</v>
      </c>
      <c r="P26" s="57"/>
      <c r="Q26" s="58"/>
      <c r="R26" s="59"/>
      <c r="S26" s="60" t="s">
        <v>148</v>
      </c>
      <c r="T26" s="228" t="s">
        <v>143</v>
      </c>
      <c r="U26" s="63"/>
      <c r="V26" s="64"/>
      <c r="W26" s="222"/>
      <c r="X26" s="223">
        <v>4.7</v>
      </c>
      <c r="Y26" s="57"/>
      <c r="Z26" s="58"/>
      <c r="AA26" s="71"/>
      <c r="AB26" s="224"/>
      <c r="AC26" s="224"/>
      <c r="AD26" s="224"/>
      <c r="AE26" s="57"/>
      <c r="AF26" s="59"/>
      <c r="AG26" s="63"/>
      <c r="AH26" s="64"/>
      <c r="AI26" s="190" t="str">
        <f t="shared" si="4"/>
        <v/>
      </c>
      <c r="AJ26" s="64"/>
      <c r="AK26" s="166"/>
      <c r="AU26" s="192">
        <f t="shared" si="1"/>
        <v>0</v>
      </c>
      <c r="AV26" s="171" t="str">
        <f t="shared" si="1"/>
        <v>GA06</v>
      </c>
      <c r="AW26" s="7">
        <f t="shared" si="1"/>
        <v>49.4</v>
      </c>
      <c r="AX26" s="171" t="str">
        <f t="shared" ca="1" si="1"/>
        <v/>
      </c>
      <c r="AY26" s="193">
        <f t="shared" si="1"/>
        <v>-49.4</v>
      </c>
      <c r="AZ26" s="171" t="str">
        <f t="shared" ca="1" si="1"/>
        <v/>
      </c>
      <c r="BA26" s="194">
        <f t="shared" si="1"/>
        <v>150</v>
      </c>
      <c r="BB26" s="195">
        <f t="shared" si="1"/>
        <v>0</v>
      </c>
      <c r="BC26" s="196" t="str">
        <f t="shared" si="1"/>
        <v>x</v>
      </c>
      <c r="BD26" s="197">
        <f t="shared" si="2"/>
        <v>0</v>
      </c>
      <c r="BE26" s="201">
        <f t="shared" si="2"/>
        <v>10.6</v>
      </c>
      <c r="BF26" s="199"/>
      <c r="BG26" s="200">
        <f t="shared" si="5"/>
        <v>0</v>
      </c>
      <c r="BH26" s="65"/>
    </row>
    <row r="27" spans="2:60" x14ac:dyDescent="0.3">
      <c r="B27" s="286"/>
      <c r="C27" s="53"/>
      <c r="D27" s="130"/>
      <c r="E27" s="172" t="str">
        <f t="shared" ref="E27:E36" ca="1" si="7">IF(G27&lt;&gt;"",$N$14-G27,"")</f>
        <v/>
      </c>
      <c r="F27" s="171" t="str">
        <f t="shared" ca="1" si="3"/>
        <v/>
      </c>
      <c r="G27" s="7" t="str">
        <f t="shared" ca="1" si="6"/>
        <v/>
      </c>
      <c r="H27" s="115" t="str">
        <f t="shared" ca="1" si="0"/>
        <v/>
      </c>
      <c r="I27" s="127"/>
      <c r="J27" s="54"/>
      <c r="K27" s="55"/>
      <c r="L27" s="56"/>
      <c r="M27" s="55"/>
      <c r="N27" s="56"/>
      <c r="O27" s="66"/>
      <c r="P27" s="57"/>
      <c r="Q27" s="58"/>
      <c r="R27" s="59"/>
      <c r="S27" s="60"/>
      <c r="T27" s="228"/>
      <c r="U27" s="63"/>
      <c r="V27" s="64"/>
      <c r="W27" s="222"/>
      <c r="X27" s="223"/>
      <c r="Y27" s="57"/>
      <c r="Z27" s="67"/>
      <c r="AA27" s="68"/>
      <c r="AB27" s="224"/>
      <c r="AC27" s="224"/>
      <c r="AD27" s="224"/>
      <c r="AE27" s="57"/>
      <c r="AF27" s="59"/>
      <c r="AG27" s="63"/>
      <c r="AH27" s="64"/>
      <c r="AI27" s="190" t="str">
        <f t="shared" si="4"/>
        <v/>
      </c>
      <c r="AJ27" s="64"/>
      <c r="AK27" s="166"/>
      <c r="AU27" s="192">
        <f t="shared" si="1"/>
        <v>0</v>
      </c>
      <c r="AV27" s="171">
        <f t="shared" si="1"/>
        <v>0</v>
      </c>
      <c r="AW27" s="7" t="str">
        <f t="shared" ca="1" si="1"/>
        <v/>
      </c>
      <c r="AX27" s="171" t="str">
        <f t="shared" ca="1" si="1"/>
        <v/>
      </c>
      <c r="AY27" s="193" t="str">
        <f t="shared" ca="1" si="1"/>
        <v/>
      </c>
      <c r="AZ27" s="171" t="str">
        <f t="shared" ca="1" si="1"/>
        <v/>
      </c>
      <c r="BA27" s="194">
        <f t="shared" si="1"/>
        <v>0</v>
      </c>
      <c r="BB27" s="195">
        <f t="shared" si="1"/>
        <v>0</v>
      </c>
      <c r="BC27" s="196">
        <f t="shared" si="1"/>
        <v>0</v>
      </c>
      <c r="BD27" s="197">
        <f t="shared" si="2"/>
        <v>0</v>
      </c>
      <c r="BE27" s="201">
        <f t="shared" si="2"/>
        <v>0</v>
      </c>
      <c r="BF27" s="199"/>
      <c r="BG27" s="200">
        <f t="shared" si="5"/>
        <v>0</v>
      </c>
      <c r="BH27" s="65"/>
    </row>
    <row r="28" spans="2:60" x14ac:dyDescent="0.3">
      <c r="B28" s="286"/>
      <c r="C28" s="53"/>
      <c r="D28" s="130"/>
      <c r="E28" s="172" t="str">
        <f t="shared" ca="1" si="7"/>
        <v/>
      </c>
      <c r="F28" s="171" t="str">
        <f t="shared" ca="1" si="3"/>
        <v/>
      </c>
      <c r="G28" s="7" t="str">
        <f t="shared" ca="1" si="6"/>
        <v/>
      </c>
      <c r="H28" s="115" t="str">
        <f t="shared" ca="1" si="0"/>
        <v/>
      </c>
      <c r="I28" s="127"/>
      <c r="J28" s="70"/>
      <c r="K28" s="55"/>
      <c r="L28" s="56"/>
      <c r="M28" s="55"/>
      <c r="N28" s="56"/>
      <c r="O28" s="72"/>
      <c r="P28" s="57"/>
      <c r="Q28" s="58"/>
      <c r="R28" s="59"/>
      <c r="S28" s="60"/>
      <c r="T28" s="228"/>
      <c r="U28" s="63"/>
      <c r="V28" s="64"/>
      <c r="W28" s="222"/>
      <c r="X28" s="223"/>
      <c r="Y28" s="57"/>
      <c r="Z28" s="58"/>
      <c r="AA28" s="61"/>
      <c r="AB28" s="224"/>
      <c r="AC28" s="224"/>
      <c r="AD28" s="224"/>
      <c r="AE28" s="57"/>
      <c r="AF28" s="59"/>
      <c r="AG28" s="63"/>
      <c r="AH28" s="64"/>
      <c r="AI28" s="190" t="str">
        <f t="shared" si="4"/>
        <v/>
      </c>
      <c r="AJ28" s="64"/>
      <c r="AK28" s="166"/>
      <c r="AU28" s="192">
        <f t="shared" si="1"/>
        <v>0</v>
      </c>
      <c r="AV28" s="171">
        <f t="shared" si="1"/>
        <v>0</v>
      </c>
      <c r="AW28" s="7" t="str">
        <f t="shared" ca="1" si="1"/>
        <v/>
      </c>
      <c r="AX28" s="171" t="str">
        <f t="shared" ca="1" si="1"/>
        <v/>
      </c>
      <c r="AY28" s="193" t="str">
        <f t="shared" ca="1" si="1"/>
        <v/>
      </c>
      <c r="AZ28" s="171" t="str">
        <f t="shared" ca="1" si="1"/>
        <v/>
      </c>
      <c r="BA28" s="194">
        <f t="shared" si="1"/>
        <v>0</v>
      </c>
      <c r="BB28" s="195">
        <f t="shared" si="1"/>
        <v>0</v>
      </c>
      <c r="BC28" s="196">
        <f t="shared" si="1"/>
        <v>0</v>
      </c>
      <c r="BD28" s="197">
        <f t="shared" si="2"/>
        <v>0</v>
      </c>
      <c r="BE28" s="201">
        <f t="shared" si="2"/>
        <v>0</v>
      </c>
      <c r="BF28" s="199"/>
      <c r="BG28" s="200">
        <f t="shared" si="5"/>
        <v>0</v>
      </c>
      <c r="BH28" s="65"/>
    </row>
    <row r="29" spans="2:60" x14ac:dyDescent="0.3">
      <c r="B29" s="286"/>
      <c r="C29" s="53"/>
      <c r="D29" s="130"/>
      <c r="E29" s="172" t="str">
        <f t="shared" ca="1" si="7"/>
        <v/>
      </c>
      <c r="F29" s="171" t="str">
        <f t="shared" ca="1" si="3"/>
        <v/>
      </c>
      <c r="G29" s="7" t="str">
        <f t="shared" ca="1" si="6"/>
        <v/>
      </c>
      <c r="H29" s="115" t="str">
        <f t="shared" ca="1" si="0"/>
        <v/>
      </c>
      <c r="I29" s="127"/>
      <c r="J29" s="70"/>
      <c r="K29" s="55"/>
      <c r="L29" s="56"/>
      <c r="M29" s="55"/>
      <c r="N29" s="56"/>
      <c r="O29" s="72"/>
      <c r="P29" s="57"/>
      <c r="Q29" s="58"/>
      <c r="R29" s="59"/>
      <c r="S29" s="60"/>
      <c r="T29" s="228"/>
      <c r="U29" s="63"/>
      <c r="V29" s="64"/>
      <c r="W29" s="222"/>
      <c r="X29" s="223"/>
      <c r="Y29" s="57"/>
      <c r="Z29" s="58"/>
      <c r="AA29" s="61"/>
      <c r="AB29" s="224"/>
      <c r="AC29" s="224"/>
      <c r="AD29" s="224"/>
      <c r="AE29" s="57"/>
      <c r="AF29" s="59"/>
      <c r="AG29" s="63"/>
      <c r="AH29" s="64"/>
      <c r="AI29" s="190" t="str">
        <f t="shared" si="4"/>
        <v/>
      </c>
      <c r="AJ29" s="64"/>
      <c r="AK29" s="166"/>
      <c r="AU29" s="192">
        <f t="shared" si="1"/>
        <v>0</v>
      </c>
      <c r="AV29" s="171">
        <f t="shared" si="1"/>
        <v>0</v>
      </c>
      <c r="AW29" s="7" t="str">
        <f t="shared" ca="1" si="1"/>
        <v/>
      </c>
      <c r="AX29" s="171" t="str">
        <f t="shared" ca="1" si="1"/>
        <v/>
      </c>
      <c r="AY29" s="193" t="str">
        <f t="shared" ca="1" si="1"/>
        <v/>
      </c>
      <c r="AZ29" s="171" t="str">
        <f t="shared" ca="1" si="1"/>
        <v/>
      </c>
      <c r="BA29" s="194">
        <f t="shared" si="1"/>
        <v>0</v>
      </c>
      <c r="BB29" s="195">
        <f t="shared" si="1"/>
        <v>0</v>
      </c>
      <c r="BC29" s="196">
        <f t="shared" si="1"/>
        <v>0</v>
      </c>
      <c r="BD29" s="197">
        <f t="shared" si="2"/>
        <v>0</v>
      </c>
      <c r="BE29" s="201">
        <f t="shared" si="2"/>
        <v>0</v>
      </c>
      <c r="BF29" s="199"/>
      <c r="BG29" s="200">
        <f t="shared" si="5"/>
        <v>0</v>
      </c>
      <c r="BH29" s="65"/>
    </row>
    <row r="30" spans="2:60" x14ac:dyDescent="0.3">
      <c r="B30" s="286"/>
      <c r="C30" s="53"/>
      <c r="D30" s="130"/>
      <c r="E30" s="172" t="str">
        <f t="shared" ca="1" si="7"/>
        <v/>
      </c>
      <c r="F30" s="171" t="str">
        <f t="shared" ca="1" si="3"/>
        <v/>
      </c>
      <c r="G30" s="7" t="str">
        <f t="shared" ca="1" si="6"/>
        <v/>
      </c>
      <c r="H30" s="115" t="str">
        <f t="shared" ca="1" si="0"/>
        <v/>
      </c>
      <c r="I30" s="127"/>
      <c r="J30" s="70"/>
      <c r="K30" s="55"/>
      <c r="L30" s="56"/>
      <c r="M30" s="55"/>
      <c r="N30" s="56"/>
      <c r="O30" s="72"/>
      <c r="P30" s="57"/>
      <c r="Q30" s="58"/>
      <c r="R30" s="59"/>
      <c r="S30" s="60"/>
      <c r="T30" s="228"/>
      <c r="U30" s="63"/>
      <c r="V30" s="64"/>
      <c r="W30" s="222"/>
      <c r="X30" s="223"/>
      <c r="Y30" s="57"/>
      <c r="Z30" s="58"/>
      <c r="AA30" s="61"/>
      <c r="AB30" s="224"/>
      <c r="AC30" s="224"/>
      <c r="AD30" s="224"/>
      <c r="AE30" s="57"/>
      <c r="AF30" s="59"/>
      <c r="AG30" s="63"/>
      <c r="AH30" s="64"/>
      <c r="AI30" s="190" t="str">
        <f t="shared" si="4"/>
        <v/>
      </c>
      <c r="AJ30" s="64"/>
      <c r="AK30" s="166"/>
      <c r="AU30" s="192">
        <f t="shared" si="1"/>
        <v>0</v>
      </c>
      <c r="AV30" s="171">
        <f t="shared" si="1"/>
        <v>0</v>
      </c>
      <c r="AW30" s="7" t="str">
        <f t="shared" ca="1" si="1"/>
        <v/>
      </c>
      <c r="AX30" s="171" t="str">
        <f t="shared" ca="1" si="1"/>
        <v/>
      </c>
      <c r="AY30" s="193" t="str">
        <f t="shared" ca="1" si="1"/>
        <v/>
      </c>
      <c r="AZ30" s="171" t="str">
        <f t="shared" ca="1" si="1"/>
        <v/>
      </c>
      <c r="BA30" s="194">
        <f t="shared" si="1"/>
        <v>0</v>
      </c>
      <c r="BB30" s="195">
        <f t="shared" si="1"/>
        <v>0</v>
      </c>
      <c r="BC30" s="196">
        <f t="shared" si="1"/>
        <v>0</v>
      </c>
      <c r="BD30" s="197">
        <f t="shared" si="2"/>
        <v>0</v>
      </c>
      <c r="BE30" s="201">
        <f t="shared" si="2"/>
        <v>0</v>
      </c>
      <c r="BF30" s="199"/>
      <c r="BG30" s="200">
        <f t="shared" si="5"/>
        <v>0</v>
      </c>
      <c r="BH30" s="65"/>
    </row>
    <row r="31" spans="2:60" x14ac:dyDescent="0.3">
      <c r="B31" s="286"/>
      <c r="C31" s="53"/>
      <c r="D31" s="130"/>
      <c r="E31" s="172" t="str">
        <f t="shared" ca="1" si="7"/>
        <v/>
      </c>
      <c r="F31" s="171" t="str">
        <f t="shared" ca="1" si="3"/>
        <v/>
      </c>
      <c r="G31" s="7" t="str">
        <f t="shared" ca="1" si="6"/>
        <v/>
      </c>
      <c r="H31" s="115" t="str">
        <f t="shared" ca="1" si="0"/>
        <v/>
      </c>
      <c r="I31" s="127"/>
      <c r="J31" s="70"/>
      <c r="K31" s="55"/>
      <c r="L31" s="56"/>
      <c r="M31" s="55"/>
      <c r="N31" s="56"/>
      <c r="O31" s="72"/>
      <c r="P31" s="57"/>
      <c r="Q31" s="58"/>
      <c r="R31" s="59"/>
      <c r="S31" s="60"/>
      <c r="T31" s="228"/>
      <c r="U31" s="63"/>
      <c r="V31" s="64"/>
      <c r="W31" s="222"/>
      <c r="X31" s="223"/>
      <c r="Y31" s="57"/>
      <c r="Z31" s="58"/>
      <c r="AA31" s="61"/>
      <c r="AB31" s="224"/>
      <c r="AC31" s="224"/>
      <c r="AD31" s="224"/>
      <c r="AE31" s="57"/>
      <c r="AF31" s="59"/>
      <c r="AG31" s="63"/>
      <c r="AH31" s="64"/>
      <c r="AI31" s="190" t="str">
        <f t="shared" si="4"/>
        <v/>
      </c>
      <c r="AJ31" s="64"/>
      <c r="AK31" s="166"/>
      <c r="AU31" s="192">
        <f t="shared" si="1"/>
        <v>0</v>
      </c>
      <c r="AV31" s="171">
        <f t="shared" si="1"/>
        <v>0</v>
      </c>
      <c r="AW31" s="7" t="str">
        <f t="shared" ca="1" si="1"/>
        <v/>
      </c>
      <c r="AX31" s="171" t="str">
        <f t="shared" ca="1" si="1"/>
        <v/>
      </c>
      <c r="AY31" s="193" t="str">
        <f t="shared" ca="1" si="1"/>
        <v/>
      </c>
      <c r="AZ31" s="171" t="str">
        <f t="shared" ca="1" si="1"/>
        <v/>
      </c>
      <c r="BA31" s="194">
        <f t="shared" si="1"/>
        <v>0</v>
      </c>
      <c r="BB31" s="195">
        <f t="shared" si="1"/>
        <v>0</v>
      </c>
      <c r="BC31" s="196">
        <f t="shared" si="1"/>
        <v>0</v>
      </c>
      <c r="BD31" s="197">
        <f t="shared" si="2"/>
        <v>0</v>
      </c>
      <c r="BE31" s="201">
        <f t="shared" si="2"/>
        <v>0</v>
      </c>
      <c r="BF31" s="199"/>
      <c r="BG31" s="200">
        <f t="shared" si="5"/>
        <v>0</v>
      </c>
      <c r="BH31" s="65"/>
    </row>
    <row r="32" spans="2:60" x14ac:dyDescent="0.3">
      <c r="B32" s="286"/>
      <c r="C32" s="53"/>
      <c r="D32" s="130"/>
      <c r="E32" s="172" t="str">
        <f t="shared" ca="1" si="7"/>
        <v/>
      </c>
      <c r="F32" s="171" t="str">
        <f t="shared" ca="1" si="3"/>
        <v/>
      </c>
      <c r="G32" s="7" t="str">
        <f t="shared" ca="1" si="6"/>
        <v/>
      </c>
      <c r="H32" s="115" t="str">
        <f t="shared" ca="1" si="0"/>
        <v/>
      </c>
      <c r="I32" s="127"/>
      <c r="J32" s="70"/>
      <c r="K32" s="55"/>
      <c r="L32" s="56"/>
      <c r="M32" s="55"/>
      <c r="N32" s="56"/>
      <c r="O32" s="72"/>
      <c r="P32" s="57"/>
      <c r="Q32" s="58"/>
      <c r="R32" s="59"/>
      <c r="S32" s="60"/>
      <c r="T32" s="228"/>
      <c r="U32" s="63"/>
      <c r="V32" s="64"/>
      <c r="W32" s="222"/>
      <c r="X32" s="223"/>
      <c r="Y32" s="57"/>
      <c r="Z32" s="58"/>
      <c r="AA32" s="61"/>
      <c r="AB32" s="224"/>
      <c r="AC32" s="224"/>
      <c r="AD32" s="224"/>
      <c r="AE32" s="57"/>
      <c r="AF32" s="59"/>
      <c r="AG32" s="63"/>
      <c r="AH32" s="64"/>
      <c r="AI32" s="190" t="str">
        <f t="shared" si="4"/>
        <v/>
      </c>
      <c r="AJ32" s="64"/>
      <c r="AK32" s="166"/>
      <c r="AU32" s="192">
        <f t="shared" si="1"/>
        <v>0</v>
      </c>
      <c r="AV32" s="171">
        <f t="shared" si="1"/>
        <v>0</v>
      </c>
      <c r="AW32" s="7" t="str">
        <f t="shared" ca="1" si="1"/>
        <v/>
      </c>
      <c r="AX32" s="171" t="str">
        <f t="shared" ca="1" si="1"/>
        <v/>
      </c>
      <c r="AY32" s="193" t="str">
        <f t="shared" ca="1" si="1"/>
        <v/>
      </c>
      <c r="AZ32" s="171" t="str">
        <f t="shared" ca="1" si="1"/>
        <v/>
      </c>
      <c r="BA32" s="194">
        <f t="shared" si="1"/>
        <v>0</v>
      </c>
      <c r="BB32" s="195">
        <f t="shared" si="1"/>
        <v>0</v>
      </c>
      <c r="BC32" s="196">
        <f t="shared" si="1"/>
        <v>0</v>
      </c>
      <c r="BD32" s="197">
        <f t="shared" si="2"/>
        <v>0</v>
      </c>
      <c r="BE32" s="201">
        <f t="shared" si="2"/>
        <v>0</v>
      </c>
      <c r="BF32" s="199"/>
      <c r="BG32" s="200">
        <f t="shared" si="5"/>
        <v>0</v>
      </c>
      <c r="BH32" s="65"/>
    </row>
    <row r="33" spans="2:60" x14ac:dyDescent="0.3">
      <c r="B33" s="286"/>
      <c r="C33" s="53"/>
      <c r="D33" s="130"/>
      <c r="E33" s="172" t="str">
        <f t="shared" ca="1" si="7"/>
        <v/>
      </c>
      <c r="F33" s="171" t="str">
        <f t="shared" ca="1" si="3"/>
        <v/>
      </c>
      <c r="G33" s="7" t="str">
        <f t="shared" ca="1" si="6"/>
        <v/>
      </c>
      <c r="H33" s="115" t="str">
        <f t="shared" ca="1" si="0"/>
        <v/>
      </c>
      <c r="I33" s="127"/>
      <c r="J33" s="70"/>
      <c r="K33" s="55"/>
      <c r="L33" s="56"/>
      <c r="M33" s="55"/>
      <c r="N33" s="56"/>
      <c r="O33" s="72"/>
      <c r="P33" s="57"/>
      <c r="Q33" s="58"/>
      <c r="R33" s="59"/>
      <c r="S33" s="60"/>
      <c r="T33" s="228"/>
      <c r="U33" s="63"/>
      <c r="V33" s="64"/>
      <c r="W33" s="222"/>
      <c r="X33" s="223"/>
      <c r="Y33" s="57"/>
      <c r="Z33" s="58"/>
      <c r="AA33" s="61"/>
      <c r="AB33" s="224"/>
      <c r="AC33" s="224"/>
      <c r="AD33" s="224"/>
      <c r="AE33" s="57"/>
      <c r="AF33" s="59"/>
      <c r="AG33" s="63"/>
      <c r="AH33" s="64"/>
      <c r="AI33" s="190" t="str">
        <f t="shared" si="4"/>
        <v/>
      </c>
      <c r="AJ33" s="64"/>
      <c r="AK33" s="166"/>
      <c r="AU33" s="192">
        <f t="shared" si="1"/>
        <v>0</v>
      </c>
      <c r="AV33" s="171">
        <f t="shared" si="1"/>
        <v>0</v>
      </c>
      <c r="AW33" s="7" t="str">
        <f t="shared" ca="1" si="1"/>
        <v/>
      </c>
      <c r="AX33" s="171" t="str">
        <f t="shared" ca="1" si="1"/>
        <v/>
      </c>
      <c r="AY33" s="193" t="str">
        <f t="shared" ca="1" si="1"/>
        <v/>
      </c>
      <c r="AZ33" s="171" t="str">
        <f t="shared" ca="1" si="1"/>
        <v/>
      </c>
      <c r="BA33" s="194">
        <f t="shared" si="1"/>
        <v>0</v>
      </c>
      <c r="BB33" s="195">
        <f t="shared" si="1"/>
        <v>0</v>
      </c>
      <c r="BC33" s="196">
        <f t="shared" si="1"/>
        <v>0</v>
      </c>
      <c r="BD33" s="197">
        <f t="shared" si="2"/>
        <v>0</v>
      </c>
      <c r="BE33" s="201">
        <f t="shared" si="2"/>
        <v>0</v>
      </c>
      <c r="BF33" s="199"/>
      <c r="BG33" s="200">
        <f t="shared" si="5"/>
        <v>0</v>
      </c>
      <c r="BH33" s="65"/>
    </row>
    <row r="34" spans="2:60" x14ac:dyDescent="0.3">
      <c r="B34" s="286"/>
      <c r="C34" s="53"/>
      <c r="D34" s="130"/>
      <c r="E34" s="172" t="str">
        <f t="shared" ca="1" si="7"/>
        <v/>
      </c>
      <c r="F34" s="171" t="str">
        <f t="shared" ca="1" si="3"/>
        <v/>
      </c>
      <c r="G34" s="7" t="str">
        <f t="shared" ca="1" si="6"/>
        <v/>
      </c>
      <c r="H34" s="115" t="str">
        <f t="shared" ca="1" si="0"/>
        <v/>
      </c>
      <c r="I34" s="127"/>
      <c r="J34" s="70"/>
      <c r="K34" s="55"/>
      <c r="L34" s="56"/>
      <c r="M34" s="55"/>
      <c r="N34" s="56"/>
      <c r="O34" s="72"/>
      <c r="P34" s="57"/>
      <c r="Q34" s="58"/>
      <c r="R34" s="59"/>
      <c r="S34" s="60"/>
      <c r="T34" s="228"/>
      <c r="U34" s="63"/>
      <c r="V34" s="64"/>
      <c r="W34" s="222"/>
      <c r="X34" s="223"/>
      <c r="Y34" s="57"/>
      <c r="Z34" s="58"/>
      <c r="AA34" s="61"/>
      <c r="AB34" s="224"/>
      <c r="AC34" s="224"/>
      <c r="AD34" s="224"/>
      <c r="AE34" s="57"/>
      <c r="AF34" s="59"/>
      <c r="AG34" s="63"/>
      <c r="AH34" s="64"/>
      <c r="AI34" s="190" t="str">
        <f t="shared" si="4"/>
        <v/>
      </c>
      <c r="AJ34" s="64"/>
      <c r="AK34" s="166"/>
      <c r="AU34" s="192">
        <f t="shared" si="1"/>
        <v>0</v>
      </c>
      <c r="AV34" s="171">
        <f t="shared" si="1"/>
        <v>0</v>
      </c>
      <c r="AW34" s="7" t="str">
        <f t="shared" ca="1" si="1"/>
        <v/>
      </c>
      <c r="AX34" s="171" t="str">
        <f t="shared" ca="1" si="1"/>
        <v/>
      </c>
      <c r="AY34" s="193" t="str">
        <f t="shared" ca="1" si="1"/>
        <v/>
      </c>
      <c r="AZ34" s="171" t="str">
        <f t="shared" ca="1" si="1"/>
        <v/>
      </c>
      <c r="BA34" s="194">
        <f t="shared" si="1"/>
        <v>0</v>
      </c>
      <c r="BB34" s="195">
        <f t="shared" si="1"/>
        <v>0</v>
      </c>
      <c r="BC34" s="196">
        <f t="shared" si="1"/>
        <v>0</v>
      </c>
      <c r="BD34" s="197">
        <f t="shared" si="2"/>
        <v>0</v>
      </c>
      <c r="BE34" s="201">
        <f t="shared" si="2"/>
        <v>0</v>
      </c>
      <c r="BF34" s="199"/>
      <c r="BG34" s="200">
        <f t="shared" si="5"/>
        <v>0</v>
      </c>
      <c r="BH34" s="65"/>
    </row>
    <row r="35" spans="2:60" x14ac:dyDescent="0.3">
      <c r="B35" s="286"/>
      <c r="C35" s="53"/>
      <c r="D35" s="130"/>
      <c r="E35" s="172" t="str">
        <f t="shared" ca="1" si="7"/>
        <v/>
      </c>
      <c r="F35" s="171" t="str">
        <f t="shared" ca="1" si="3"/>
        <v/>
      </c>
      <c r="G35" s="7" t="str">
        <f t="shared" ca="1" si="6"/>
        <v/>
      </c>
      <c r="H35" s="115" t="str">
        <f t="shared" ca="1" si="0"/>
        <v/>
      </c>
      <c r="I35" s="127"/>
      <c r="J35" s="70"/>
      <c r="K35" s="55"/>
      <c r="L35" s="56"/>
      <c r="M35" s="55"/>
      <c r="N35" s="56"/>
      <c r="O35" s="72"/>
      <c r="P35" s="57"/>
      <c r="Q35" s="58"/>
      <c r="R35" s="59"/>
      <c r="S35" s="60"/>
      <c r="T35" s="228"/>
      <c r="U35" s="63"/>
      <c r="V35" s="64"/>
      <c r="W35" s="222"/>
      <c r="X35" s="223"/>
      <c r="Y35" s="57"/>
      <c r="Z35" s="58"/>
      <c r="AA35" s="61"/>
      <c r="AB35" s="224"/>
      <c r="AC35" s="224"/>
      <c r="AD35" s="224"/>
      <c r="AE35" s="57"/>
      <c r="AF35" s="59"/>
      <c r="AG35" s="63"/>
      <c r="AH35" s="64"/>
      <c r="AI35" s="190" t="str">
        <f t="shared" si="4"/>
        <v/>
      </c>
      <c r="AJ35" s="64"/>
      <c r="AK35" s="166"/>
      <c r="AU35" s="192">
        <f t="shared" si="1"/>
        <v>0</v>
      </c>
      <c r="AV35" s="171">
        <f t="shared" si="1"/>
        <v>0</v>
      </c>
      <c r="AW35" s="7" t="str">
        <f t="shared" ca="1" si="1"/>
        <v/>
      </c>
      <c r="AX35" s="171" t="str">
        <f t="shared" ca="1" si="1"/>
        <v/>
      </c>
      <c r="AY35" s="193" t="str">
        <f t="shared" ca="1" si="1"/>
        <v/>
      </c>
      <c r="AZ35" s="171" t="str">
        <f t="shared" ca="1" si="1"/>
        <v/>
      </c>
      <c r="BA35" s="194">
        <f t="shared" si="1"/>
        <v>0</v>
      </c>
      <c r="BB35" s="195">
        <f t="shared" si="1"/>
        <v>0</v>
      </c>
      <c r="BC35" s="196">
        <f t="shared" si="1"/>
        <v>0</v>
      </c>
      <c r="BD35" s="197">
        <f t="shared" si="2"/>
        <v>0</v>
      </c>
      <c r="BE35" s="201">
        <f t="shared" si="2"/>
        <v>0</v>
      </c>
      <c r="BF35" s="199"/>
      <c r="BG35" s="200">
        <f t="shared" si="5"/>
        <v>0</v>
      </c>
      <c r="BH35" s="65"/>
    </row>
    <row r="36" spans="2:60" ht="15" thickBot="1" x14ac:dyDescent="0.35">
      <c r="B36" s="286"/>
      <c r="C36" s="75"/>
      <c r="D36" s="132"/>
      <c r="E36" s="172" t="str">
        <f t="shared" ca="1" si="7"/>
        <v/>
      </c>
      <c r="F36" s="171" t="str">
        <f t="shared" ca="1" si="3"/>
        <v/>
      </c>
      <c r="G36" s="7" t="str">
        <f t="shared" ca="1" si="6"/>
        <v/>
      </c>
      <c r="H36" s="133" t="str">
        <f t="shared" ca="1" si="0"/>
        <v/>
      </c>
      <c r="I36" s="128"/>
      <c r="J36" s="157"/>
      <c r="K36" s="77"/>
      <c r="L36" s="76"/>
      <c r="M36" s="77"/>
      <c r="N36" s="76"/>
      <c r="O36" s="161"/>
      <c r="P36" s="73"/>
      <c r="Q36" s="157"/>
      <c r="R36" s="59"/>
      <c r="S36" s="74"/>
      <c r="T36" s="228"/>
      <c r="U36" s="159"/>
      <c r="V36" s="160"/>
      <c r="W36" s="225"/>
      <c r="X36" s="226"/>
      <c r="Y36" s="76"/>
      <c r="Z36" s="157"/>
      <c r="AA36" s="77"/>
      <c r="AB36" s="227"/>
      <c r="AC36" s="227"/>
      <c r="AD36" s="227"/>
      <c r="AE36" s="76"/>
      <c r="AF36" s="158"/>
      <c r="AG36" s="159"/>
      <c r="AH36" s="160"/>
      <c r="AI36" s="191" t="str">
        <f t="shared" si="4"/>
        <v/>
      </c>
      <c r="AJ36" s="160"/>
      <c r="AK36" s="167"/>
      <c r="AU36" s="202">
        <f t="shared" si="1"/>
        <v>0</v>
      </c>
      <c r="AV36" s="203">
        <f t="shared" si="1"/>
        <v>0</v>
      </c>
      <c r="AW36" s="7" t="str">
        <f t="shared" ca="1" si="1"/>
        <v/>
      </c>
      <c r="AX36" s="203" t="str">
        <f t="shared" ca="1" si="1"/>
        <v/>
      </c>
      <c r="AY36" s="204" t="str">
        <f t="shared" ca="1" si="1"/>
        <v/>
      </c>
      <c r="AZ36" s="203" t="str">
        <f t="shared" ca="1" si="1"/>
        <v/>
      </c>
      <c r="BA36" s="205">
        <f t="shared" si="1"/>
        <v>0</v>
      </c>
      <c r="BB36" s="206">
        <f t="shared" si="1"/>
        <v>0</v>
      </c>
      <c r="BC36" s="207">
        <f t="shared" si="1"/>
        <v>0</v>
      </c>
      <c r="BD36" s="208">
        <f t="shared" si="2"/>
        <v>0</v>
      </c>
      <c r="BE36" s="209">
        <f t="shared" si="2"/>
        <v>0</v>
      </c>
      <c r="BF36" s="210"/>
      <c r="BG36" s="211">
        <f t="shared" si="5"/>
        <v>0</v>
      </c>
      <c r="BH36" s="78"/>
    </row>
    <row r="37" spans="2:60" ht="15.6" x14ac:dyDescent="0.3">
      <c r="B37" s="212"/>
      <c r="C37" s="173">
        <f>COUNTA(C21:C36)</f>
        <v>0</v>
      </c>
      <c r="D37" s="267" t="s">
        <v>112</v>
      </c>
      <c r="E37" s="267"/>
      <c r="F37" s="267"/>
      <c r="G37" s="267"/>
      <c r="H37" s="267"/>
      <c r="I37" s="268"/>
      <c r="J37" s="173">
        <f>COUNTIF(J21:J36,"x")</f>
        <v>0</v>
      </c>
      <c r="K37" s="174">
        <f>COUNTIFS(K21:K36,"&lt;&gt;",K21:K36,"&lt;&gt;-")</f>
        <v>4</v>
      </c>
      <c r="L37" s="175">
        <f>COUNTIF(L21:L36,"x")</f>
        <v>2</v>
      </c>
      <c r="M37" s="174">
        <f>COUNTIF(M21:M36,"x")</f>
        <v>0</v>
      </c>
      <c r="N37" s="176">
        <f>COUNTIF(N21:N36,"x")</f>
        <v>0</v>
      </c>
      <c r="O37" s="177">
        <f>SUM(O21:O36)</f>
        <v>58.500000000000007</v>
      </c>
      <c r="P37" s="134"/>
      <c r="Q37" s="178">
        <f>COUNTIF(Q21:Q36,"Ja")</f>
        <v>0</v>
      </c>
      <c r="R37" s="135"/>
      <c r="S37" s="134"/>
      <c r="T37" s="135"/>
      <c r="U37" s="179">
        <f>SUM(U21:U36)</f>
        <v>0</v>
      </c>
      <c r="V37" s="180">
        <f>SUM(V21:V36)</f>
        <v>0</v>
      </c>
      <c r="W37" s="181">
        <f>SUM(W21:W36)</f>
        <v>0</v>
      </c>
      <c r="X37" s="182">
        <f>SUM(X21:X36)</f>
        <v>20.100000000000001</v>
      </c>
      <c r="Y37" s="183">
        <f>COUNTIF(Y21:Y36,"x")</f>
        <v>0</v>
      </c>
      <c r="Z37" s="184">
        <f>COUNTIF(Z21:Z36,"x")</f>
        <v>0</v>
      </c>
      <c r="AA37" s="174">
        <f>COUNTIF(AA21:AA36,"x")</f>
        <v>0</v>
      </c>
      <c r="AB37" s="185">
        <f>SUM(AB21:AB36)</f>
        <v>0</v>
      </c>
      <c r="AC37" s="185">
        <f>SUM(AC21:AC36)</f>
        <v>0</v>
      </c>
      <c r="AD37" s="185">
        <f>SUM(AD21:AD36)</f>
        <v>0</v>
      </c>
      <c r="AE37" s="183">
        <f>COUNTIF(AE21:AE36,"x")</f>
        <v>0</v>
      </c>
      <c r="AF37" s="186">
        <f>COUNTIF(AF21:AF36,"x")</f>
        <v>0</v>
      </c>
      <c r="AG37" s="187">
        <f>SUM(AG21:AG36)</f>
        <v>0</v>
      </c>
      <c r="AH37" s="188">
        <f>SUM(AH21:AH36)</f>
        <v>0</v>
      </c>
      <c r="AI37" s="183">
        <f>COUNTIF(AI21:AI36,"x")</f>
        <v>0</v>
      </c>
      <c r="AJ37" s="189">
        <f>COUNTIF(AJ21:AJ36,"x")</f>
        <v>0</v>
      </c>
      <c r="AK37" s="135"/>
      <c r="AU37" s="178">
        <f>C37</f>
        <v>0</v>
      </c>
      <c r="AV37" s="217"/>
      <c r="AW37" s="213">
        <f ca="1">SUM(AW21:AW36)</f>
        <v>183.1</v>
      </c>
      <c r="AX37" s="214"/>
      <c r="AY37" s="214"/>
      <c r="AZ37" s="214"/>
      <c r="BA37" s="215"/>
      <c r="BB37" s="216">
        <f>COUNTIF(BB21:BB36,"x")</f>
        <v>0</v>
      </c>
      <c r="BC37" s="216">
        <f>COUNTIF(BC21:BC36,"x")</f>
        <v>4</v>
      </c>
      <c r="BD37" s="218">
        <f>COUNTIF(BD21:BD36,"x")</f>
        <v>0</v>
      </c>
      <c r="BE37" s="219">
        <f>SUM(BE21:BE36)</f>
        <v>58.500000000000007</v>
      </c>
      <c r="BF37" s="178">
        <f>COUNTIF(BF21:BF36,"Ja")</f>
        <v>0</v>
      </c>
      <c r="BG37" s="135"/>
      <c r="BH37" s="135"/>
    </row>
    <row r="39" spans="2:60" ht="18.75" customHeight="1" x14ac:dyDescent="0.3">
      <c r="E39" s="80"/>
      <c r="F39" s="80"/>
      <c r="G39" s="81"/>
      <c r="L39" s="80"/>
      <c r="M39" s="80"/>
      <c r="N39" s="131"/>
      <c r="O39" s="80"/>
      <c r="P39" s="81"/>
      <c r="W39" s="79"/>
      <c r="X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</row>
    <row r="40" spans="2:60" ht="18.75" customHeight="1" x14ac:dyDescent="0.3">
      <c r="E40" s="80"/>
      <c r="F40" s="80"/>
      <c r="G40" s="81"/>
      <c r="N40" s="131"/>
      <c r="O40" s="80"/>
      <c r="P40" s="81"/>
      <c r="W40" s="79"/>
      <c r="X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</row>
    <row r="41" spans="2:60" ht="18.75" customHeight="1" x14ac:dyDescent="0.3">
      <c r="N41" s="131"/>
      <c r="O41" s="80"/>
      <c r="P41" s="81"/>
      <c r="W41" s="79"/>
      <c r="X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</row>
    <row r="42" spans="2:60" ht="14.4" customHeight="1" x14ac:dyDescent="0.3">
      <c r="N42" s="131"/>
      <c r="W42" s="79"/>
      <c r="X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</row>
    <row r="43" spans="2:60" ht="14.4" customHeight="1" x14ac:dyDescent="0.3">
      <c r="N43" s="131"/>
      <c r="W43" s="79"/>
      <c r="X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</row>
    <row r="44" spans="2:60" ht="14.4" customHeight="1" x14ac:dyDescent="0.3">
      <c r="N44" s="131"/>
      <c r="W44" s="79"/>
      <c r="X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</row>
    <row r="45" spans="2:60" ht="14.4" customHeight="1" x14ac:dyDescent="0.3">
      <c r="N45" s="131"/>
      <c r="W45" s="79"/>
      <c r="X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</row>
    <row r="46" spans="2:60" ht="14.4" customHeight="1" x14ac:dyDescent="0.3">
      <c r="N46" s="131"/>
      <c r="W46" s="83"/>
      <c r="X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</row>
    <row r="47" spans="2:60" ht="14.4" customHeight="1" x14ac:dyDescent="0.3">
      <c r="N47" s="131"/>
      <c r="O47" s="168"/>
      <c r="W47" s="83"/>
      <c r="X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</row>
    <row r="48" spans="2:60" ht="14.4" customHeight="1" x14ac:dyDescent="0.3">
      <c r="N48" s="131"/>
      <c r="W48" s="83"/>
      <c r="X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</row>
    <row r="49" spans="14:37" ht="14.4" customHeight="1" x14ac:dyDescent="0.3">
      <c r="N49" s="131"/>
      <c r="W49" s="83"/>
      <c r="X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4:37" x14ac:dyDescent="0.3">
      <c r="N50" s="131"/>
    </row>
    <row r="51" spans="14:37" x14ac:dyDescent="0.3">
      <c r="N51" s="131"/>
    </row>
    <row r="52" spans="14:37" x14ac:dyDescent="0.3">
      <c r="N52" s="131"/>
    </row>
    <row r="53" spans="14:37" x14ac:dyDescent="0.3">
      <c r="N53" s="131"/>
    </row>
  </sheetData>
  <protectedRanges>
    <protectedRange algorithmName="SHA-512" hashValue="7aPJ5VfZBMfmTKm36/kgg4M5YmNuz+ouMCGrvsPvW/CdHKt9SGXadLlSopkyqXqdm6q8RLs9kcpCTtJLQa4H5g==" saltValue="G9Kz3R5Va/w6gu/VatE7hg==" spinCount="100000" sqref="B17:BH20" name="Bereich1"/>
  </protectedRanges>
  <mergeCells count="77">
    <mergeCell ref="B2:E2"/>
    <mergeCell ref="F2:P2"/>
    <mergeCell ref="Q2:R2"/>
    <mergeCell ref="AU2:BH11"/>
    <mergeCell ref="B3:E3"/>
    <mergeCell ref="F3:P3"/>
    <mergeCell ref="Q3:AF3"/>
    <mergeCell ref="C4:AA11"/>
    <mergeCell ref="AG4:AK4"/>
    <mergeCell ref="AG11:AK11"/>
    <mergeCell ref="BE13:BF13"/>
    <mergeCell ref="BG13:BH13"/>
    <mergeCell ref="B14:E14"/>
    <mergeCell ref="F14:J14"/>
    <mergeCell ref="K14:M14"/>
    <mergeCell ref="N14:P14"/>
    <mergeCell ref="Q14:R14"/>
    <mergeCell ref="AU14:AV14"/>
    <mergeCell ref="AW14:AZ14"/>
    <mergeCell ref="BA14:BB14"/>
    <mergeCell ref="B13:E13"/>
    <mergeCell ref="F13:J13"/>
    <mergeCell ref="AU13:AV13"/>
    <mergeCell ref="AW13:AZ13"/>
    <mergeCell ref="BA13:BB13"/>
    <mergeCell ref="BC13:BD13"/>
    <mergeCell ref="BC14:BD14"/>
    <mergeCell ref="BE14:BF14"/>
    <mergeCell ref="BG14:BH14"/>
    <mergeCell ref="B15:E15"/>
    <mergeCell ref="F15:J15"/>
    <mergeCell ref="K15:M15"/>
    <mergeCell ref="N15:P15"/>
    <mergeCell ref="AU15:AZ15"/>
    <mergeCell ref="BA15:BB15"/>
    <mergeCell ref="BC15:BD15"/>
    <mergeCell ref="BE15:BF15"/>
    <mergeCell ref="BG15:BH15"/>
    <mergeCell ref="B16:AF16"/>
    <mergeCell ref="B17:B20"/>
    <mergeCell ref="C17:O17"/>
    <mergeCell ref="P17:R17"/>
    <mergeCell ref="S17:AF17"/>
    <mergeCell ref="AG17:AK17"/>
    <mergeCell ref="AU17:BC17"/>
    <mergeCell ref="BD17:BH17"/>
    <mergeCell ref="C18:C19"/>
    <mergeCell ref="D18:D19"/>
    <mergeCell ref="E18:F18"/>
    <mergeCell ref="G18:H18"/>
    <mergeCell ref="I18:I19"/>
    <mergeCell ref="BF18:BG18"/>
    <mergeCell ref="AG18:AH18"/>
    <mergeCell ref="AI18:AJ18"/>
    <mergeCell ref="B21:B36"/>
    <mergeCell ref="AB18:AB19"/>
    <mergeCell ref="AC18:AC19"/>
    <mergeCell ref="AD18:AD19"/>
    <mergeCell ref="AF18:AF19"/>
    <mergeCell ref="S18:S19"/>
    <mergeCell ref="T18:T19"/>
    <mergeCell ref="U18:V18"/>
    <mergeCell ref="W18:W19"/>
    <mergeCell ref="X18:X19"/>
    <mergeCell ref="Y18:AA18"/>
    <mergeCell ref="L18:M18"/>
    <mergeCell ref="N18:N19"/>
    <mergeCell ref="D37:I37"/>
    <mergeCell ref="AW18:AX18"/>
    <mergeCell ref="AY18:AZ18"/>
    <mergeCell ref="BB18:BC18"/>
    <mergeCell ref="BD18:BD19"/>
    <mergeCell ref="O18:O19"/>
    <mergeCell ref="P18:P19"/>
    <mergeCell ref="Q18:Q19"/>
    <mergeCell ref="R18:R19"/>
    <mergeCell ref="J18:K18"/>
  </mergeCells>
  <conditionalFormatting sqref="C21:C27 C28:D36">
    <cfRule type="expression" dxfId="439" priority="26">
      <formula>$AK21&lt;&gt;""</formula>
    </cfRule>
  </conditionalFormatting>
  <conditionalFormatting sqref="C21:D36 S21:X36">
    <cfRule type="expression" dxfId="438" priority="6">
      <formula>$T21="Linern"</formula>
    </cfRule>
    <cfRule type="expression" dxfId="437" priority="7">
      <formula>AND($U21&lt;&gt;"",$U21&lt;&gt;"-")</formula>
    </cfRule>
    <cfRule type="expression" dxfId="436" priority="8">
      <formula>$T21="Erneuern"</formula>
    </cfRule>
    <cfRule type="expression" dxfId="435" priority="27">
      <formula>$T21="punktuelle Reparatur + Linern"</formula>
    </cfRule>
    <cfRule type="expression" dxfId="434" priority="25">
      <formula>$T21="punktuelle Reparatur"</formula>
    </cfRule>
  </conditionalFormatting>
  <conditionalFormatting sqref="C21:D36 T21:X36">
    <cfRule type="expression" dxfId="433" priority="2">
      <formula>$T21="Kein Handlungsbedarf"</formula>
    </cfRule>
    <cfRule type="expression" dxfId="432" priority="3">
      <formula>OR($M21="x",$L21="x")</formula>
    </cfRule>
  </conditionalFormatting>
  <conditionalFormatting sqref="C21:AK36 AU21:BH36 N39:N53">
    <cfRule type="cellIs" dxfId="431" priority="1" operator="equal">
      <formula>"?"</formula>
    </cfRule>
  </conditionalFormatting>
  <conditionalFormatting sqref="E21:E36">
    <cfRule type="expression" dxfId="430" priority="5">
      <formula>AND($L21="x",$M21="x")</formula>
    </cfRule>
  </conditionalFormatting>
  <conditionalFormatting sqref="F21:I27 D21:D27 AV21:AV36 F28:H36">
    <cfRule type="expression" dxfId="429" priority="22">
      <formula>OR($L21=1,$M21=1)</formula>
    </cfRule>
  </conditionalFormatting>
  <conditionalFormatting sqref="G23:G36">
    <cfRule type="expression" dxfId="428" priority="21">
      <formula>OR($L23=1,$M23=1)</formula>
    </cfRule>
  </conditionalFormatting>
  <conditionalFormatting sqref="I21:I36">
    <cfRule type="expression" dxfId="427" priority="19" stopIfTrue="1">
      <formula>$I21&gt;=300</formula>
    </cfRule>
  </conditionalFormatting>
  <conditionalFormatting sqref="L21:M36">
    <cfRule type="expression" dxfId="426" priority="23">
      <formula>AND($L21="x",$M21="x")</formula>
    </cfRule>
  </conditionalFormatting>
  <conditionalFormatting sqref="N39:N53">
    <cfRule type="expression" dxfId="425" priority="37">
      <formula>OR($L22=1,$M22=1)</formula>
    </cfRule>
  </conditionalFormatting>
  <conditionalFormatting sqref="O21:O27">
    <cfRule type="expression" dxfId="424" priority="20">
      <formula>OR($L21=1,$M21=1)</formula>
    </cfRule>
  </conditionalFormatting>
  <conditionalFormatting sqref="Q21:Q36">
    <cfRule type="expression" dxfId="423" priority="4">
      <formula>$Q21="Ja"</formula>
    </cfRule>
  </conditionalFormatting>
  <conditionalFormatting sqref="S21:S36">
    <cfRule type="expression" dxfId="422" priority="10">
      <formula>$S21=""</formula>
    </cfRule>
  </conditionalFormatting>
  <conditionalFormatting sqref="T21:AJ36 L21:L36 Q21:R36 N21:N36">
    <cfRule type="expression" dxfId="421" priority="36">
      <formula>($M21="x")</formula>
    </cfRule>
  </conditionalFormatting>
  <conditionalFormatting sqref="T21:AJ36 M21:O36 BD21:BE36 Q21:R36">
    <cfRule type="expression" dxfId="420" priority="35">
      <formula>($L21="x")</formula>
    </cfRule>
  </conditionalFormatting>
  <conditionalFormatting sqref="U21:U36 Y21:Y36 J21:J36 AB21:AB36">
    <cfRule type="expression" dxfId="419" priority="33">
      <formula>NOT(OR($K21="",$K21="-"))</formula>
    </cfRule>
  </conditionalFormatting>
  <conditionalFormatting sqref="U21:U36">
    <cfRule type="expression" dxfId="418" priority="29">
      <formula>NOT(OR($V21="",$V21="-"))</formula>
    </cfRule>
  </conditionalFormatting>
  <conditionalFormatting sqref="U21:V36">
    <cfRule type="expression" dxfId="417" priority="28">
      <formula>OR($T21="Erneuern",$T21="punktuelle Reparatur")</formula>
    </cfRule>
  </conditionalFormatting>
  <conditionalFormatting sqref="U21:X36">
    <cfRule type="expression" dxfId="416" priority="31">
      <formula>$T21="Kein Handlungsbedarf"</formula>
    </cfRule>
  </conditionalFormatting>
  <conditionalFormatting sqref="V21:V36 Z21:AA36 K21:K36 AD21:AE36">
    <cfRule type="expression" dxfId="415" priority="32">
      <formula>($J21="x")</formula>
    </cfRule>
  </conditionalFormatting>
  <conditionalFormatting sqref="V21:V36">
    <cfRule type="expression" dxfId="414" priority="34">
      <formula>NOT(OR($U21="",$U21="-"))</formula>
    </cfRule>
  </conditionalFormatting>
  <conditionalFormatting sqref="X21:X36">
    <cfRule type="expression" dxfId="413" priority="9">
      <formula>$T21="Linern"</formula>
    </cfRule>
  </conditionalFormatting>
  <conditionalFormatting sqref="Y21:AA36">
    <cfRule type="expression" dxfId="412" priority="24">
      <formula>OR(AND($Y21="x",$Z21="x"),AND($Y21="x",$AA21="x"),AND($Z21="x",$AA21="x"))</formula>
    </cfRule>
  </conditionalFormatting>
  <conditionalFormatting sqref="AI21:AJ36">
    <cfRule type="expression" dxfId="411" priority="30">
      <formula>OR(AND($U21="",$V21=""),AND($U21="-",$V21="-"))</formula>
    </cfRule>
  </conditionalFormatting>
  <conditionalFormatting sqref="AW28:AW36">
    <cfRule type="expression" dxfId="410" priority="15">
      <formula>OR($L28=1,$M28=1)</formula>
    </cfRule>
  </conditionalFormatting>
  <conditionalFormatting sqref="BB21:BB36">
    <cfRule type="expression" dxfId="409" priority="17">
      <formula>NOT(OR($K21="",$K21="-"))</formula>
    </cfRule>
  </conditionalFormatting>
  <conditionalFormatting sqref="BC21:BC36">
    <cfRule type="expression" dxfId="408" priority="18">
      <formula>($J21="x")</formula>
    </cfRule>
  </conditionalFormatting>
  <conditionalFormatting sqref="BD21:BD36">
    <cfRule type="expression" dxfId="407" priority="16">
      <formula>($M21="x")</formula>
    </cfRule>
  </conditionalFormatting>
  <conditionalFormatting sqref="BE21:BE36">
    <cfRule type="expression" dxfId="406" priority="14">
      <formula>OR($L21=1,$M21=1)</formula>
    </cfRule>
  </conditionalFormatting>
  <conditionalFormatting sqref="BF21:BF36">
    <cfRule type="expression" dxfId="405" priority="11">
      <formula>$BF21=""</formula>
    </cfRule>
  </conditionalFormatting>
  <conditionalFormatting sqref="BF21:BH36">
    <cfRule type="expression" dxfId="404" priority="12">
      <formula>($L21="x")</formula>
    </cfRule>
    <cfRule type="expression" dxfId="403" priority="13">
      <formula>($M21="x")</formula>
    </cfRule>
  </conditionalFormatting>
  <dataValidations count="46">
    <dataValidation type="list" allowBlank="1" showInputMessage="1" showErrorMessage="1" sqref="T21:T36" xr:uid="{F4A98737-2069-4C80-AC22-A26841A58090}">
      <formula1>"Kein Handlungsbedarf,Linern,Erneuern,punktuelle Reparatur,punktuelle Reparatur + Linern"</formula1>
    </dataValidation>
    <dataValidation allowBlank="1" showInputMessage="1" showErrorMessage="1" promptTitle="Info" prompt="Auswählen ob oder wie die Einbindung erfolgen soll." sqref="R18:R19" xr:uid="{D11E7087-3D6A-436E-ACA4-5861FD66113F}"/>
    <dataValidation allowBlank="1" showInputMessage="1" showErrorMessage="1" promptTitle="Info" prompt="Gibt es innerhalb der Anschlussleitung einen weiteren Anschluss, welcher sich im öffentlichen Bereich befindet? Unteranschlüsse im Privaten Bereich sind nicht zu beachten." sqref="N18:N19" xr:uid="{229DE2D7-49B7-46EF-82E1-0B953C5E4759}"/>
    <dataValidation allowBlank="1" showInputMessage="1" showErrorMessage="1" promptTitle="Info" prompt="Hier einen Kommentar eintragen in welchem Zustand sich die AL befindet, was Besonderheiteneiten sind und ob Vorarbeiten (Fräsen, Kettenschleuder, etc.) notwendig sind." sqref="S18:S19" xr:uid="{56681412-A584-4076-90AA-33D11E22D8FB}"/>
    <dataValidation type="list" showInputMessage="1" showErrorMessage="1" sqref="R21:R36" xr:uid="{988E7712-DECB-475F-8C7E-A515127725BB}">
      <formula1>"Kein Handlungsbedarf,Handlaminat,Hutprofil,Verpressen,zurückl. Einbingsb. Spachteln,"</formula1>
    </dataValidation>
    <dataValidation allowBlank="1" showInputMessage="1" showErrorMessage="1" promptTitle="Info" prompt="Hier können zusätzliche Notizen eingetragen werden, um sich z.b. selbst einen Reminder zu der AL zu notieren." sqref="AK18" xr:uid="{87A176D5-E25C-4C71-9676-D4EC73BD3818}"/>
    <dataValidation allowBlank="1" showInputMessage="1" showErrorMessage="1" promptTitle="Info" prompt="Falls der Liner gegen Fließrichtung eingebaut werden muss, kommt eine Zulage zum tragen. In diesem Falle bitte hier mit einem &quot;x&quot; markieren." sqref="AJ19" xr:uid="{B445F767-7095-4F42-BAD8-4926E248F61F}"/>
    <dataValidation allowBlank="1" showInputMessage="1" showErrorMessage="1" promptTitle="Info" prompt="Falls die Länge des zu sanierenden Liners mehr als 5m beträgt, wird eine Zulage berechnet. Diese Zeile füllt sich falls zutreffend automatisch aus." sqref="AI19" xr:uid="{E538DB02-5F65-434A-8472-989C0C23CFC7}"/>
    <dataValidation allowBlank="1" showInputMessage="1" showErrorMessage="1" promptTitle="Info" prompt="Diese Zulagen kommen alternativ zum tragen, falls die AL mit einem Liner saniert wird." sqref="AI18:AJ18" xr:uid="{3274A72C-DD5A-4851-B415-C5C58C52C252}"/>
    <dataValidation allowBlank="1" showInputMessage="1" showErrorMessage="1" promptTitle="Info" prompt="Wieviele Stunden wird die Kettenschleuder notwendig sein, um die Beeinträchtigungen innerhalb der AL zu entfernen?" sqref="AH19" xr:uid="{925B243D-BE9F-4BFC-8428-CC2EFF8F44E5}"/>
    <dataValidation allowBlank="1" showInputMessage="1" showErrorMessage="1" promptTitle="Info" prompt="Wieviele Stunden wird ein Fräsen innerhalb der AL notwendig sein?" sqref="AG19" xr:uid="{71C1B7AF-6A3A-472F-B4E6-E39766B92AE8}"/>
    <dataValidation allowBlank="1" showInputMessage="1" showErrorMessage="1" promptTitle="Info" prompt="Sind Arbeiten innerhalb der AL notwendig, um diese von Bewuchs oder sonstiger Beeinträchtigung zu befreien? Falls nötig, eintragen wieviele Stunden mit Fräse oder Kettenschleuder gearbeitet werden muss. Alternativ mit &quot;-&quot; ausfüllen." sqref="AG18:AH18" xr:uid="{0C8A8541-EB4B-41FB-AEEC-C62ACFEFEC77}"/>
    <dataValidation allowBlank="1" showInputMessage="1" showErrorMessage="1" promptTitle="Info" prompt="Hiermit ist die Zweipunktortung gemeint und ob eine solche notwendig ist." sqref="AF18:AF19" xr:uid="{873BE2B1-D0FE-4A2D-8579-1ED90ADDA9E6}"/>
    <dataValidation allowBlank="1" showInputMessage="1" showErrorMessage="1" promptTitle="Info" prompt="Ankreuzen, falls eine rein optische Prüfung notwendig ist, um zu prüfen ob die AL überhaupt in Betrieb ist. Sprich hinein schauen und bewerten." sqref="AE18" xr:uid="{93FF4C55-BBB4-4173-8E2B-DD5AE519E2F8}"/>
    <dataValidation allowBlank="1" showInputMessage="1" showErrorMessage="1" promptTitle="Info" prompt="Die Reinigung und Befahrung erfolgt aus einem Revisionsschacht. BItte die zu befahrenden Meter angeben." sqref="AD18:AD19" xr:uid="{6CBECEAB-50F4-41CD-8E62-A5DA5F46D540}"/>
    <dataValidation allowBlank="1" showInputMessage="1" showErrorMessage="1" promptTitle="Info" prompt="Die Reinigung und Befahrung erfolgt direkt aus dem Siel heraus, an dem die AL angeschlossen ist. BItte die zu befahrenden Meter angeben." sqref="AC18:AC19" xr:uid="{E2B80773-3B47-4899-9323-2CB17B2454DC}"/>
    <dataValidation allowBlank="1" showInputMessage="1" showErrorMessage="1" promptTitle="Info" prompt="Die Reinigung und Befahrung erfolgt aus dem Straßenablauf. BItte die zu befahrenden Meter angeben." sqref="AB18:AB19" xr:uid="{60D5592B-A9CB-4D3D-919D-0F672D5E75A1}"/>
    <dataValidation allowBlank="1" showInputMessage="1" showErrorMessage="1" promptTitle="Info" prompt="Anschluss der Vorflut an einen Revisionsschacht." sqref="AA19" xr:uid="{3CA517AC-EBA8-4950-853A-E5B0420F8916}"/>
    <dataValidation allowBlank="1" showInputMessage="1" showErrorMessage="1" promptTitle="Info" prompt="Es wird eine Kopfbaugrube erstellt, um die Vorflut dort anschließen zu können._x000a_Meistens bei Hausanschlüssen, die über keinen Revisionsschacht verfügen." sqref="Z19" xr:uid="{492CDD2D-F398-419A-B050-0FE46A3D05DE}"/>
    <dataValidation allowBlank="1" showInputMessage="1" showErrorMessage="1" promptTitle="Info" prompt="Ankreuzen, wenn es sich bei der AL um einen Straßenablauf handelt und dieser einfach abgedeckt wird, um zu verhindern, dass dort Wasser hinein fließen kann." sqref="Y19" xr:uid="{5317BF21-22AA-4CEE-AA13-C1967BF82033}"/>
    <dataValidation allowBlank="1" showInputMessage="1" showErrorMessage="1" promptTitle="Info" prompt="Wo wird die Vorflut angeschlossen um die AL trocken zu halten." sqref="Y18:AA18" xr:uid="{21A74F23-1EAA-4943-88E7-132BBF2B60D1}"/>
    <dataValidation allowBlank="1" showInputMessage="1" showErrorMessage="1" promptTitle="Info" prompt="Wieviele Meter Baugrube werden zur Erneuerung der Haltung notwendig. Hauptsächlich wenn die AL in offener Bauweise erneuert werden muss. Bei punktuellen Reparaturen werden die Baugruben nach Stück erfasst." sqref="X18:X19" xr:uid="{C9D9D3E0-3902-4B8F-AD20-6E1E6F38ABCC}"/>
    <dataValidation allowBlank="1" showInputMessage="1" showErrorMessage="1" promptTitle="Info" prompt="Wieviele Reparaturbaugruben sind bei einer punktuellen Erneuerung notwendig._x000a_Diese können auch notwendig werden, falls ein Liner eingezogen wird und an einer Stelle zusätzlich punktuell repariert werden muss." sqref="W18:W19" xr:uid="{E61B70A2-C2EA-4913-8C51-3A4E97182403}"/>
    <dataValidation allowBlank="1" showInputMessage="1" showErrorMessage="1" promptTitle="Info" prompt="In dieser Zeile die Meter der zu sanierenden Strecke eintragen, falls der Liner aus einer Kopfbaugrube oder einem Revisionsschacht eingezogen wird." sqref="V19" xr:uid="{E38268E3-5690-416C-A1DB-10F7C5608F8F}"/>
    <dataValidation allowBlank="1" showInputMessage="1" showErrorMessage="1" promptTitle="Info" prompt="In dieser Zeile die Meter der zu sanierenden Strecke eintragen, falls der Liner aus dem Straßenablauf eingezogen wird." sqref="U19" xr:uid="{E51A8101-CA9A-4774-AD20-B777D7696BFB}"/>
    <dataValidation allowBlank="1" showInputMessage="1" showErrorMessage="1" promptTitle="Info" prompt="Wenn als Maßnahme Linern gewählt wurde, muss hier eingetragen werden von wo dieser eingezogen wird." sqref="U18:V18" xr:uid="{44428323-EBA8-4EE3-96FC-532554A43A04}"/>
    <dataValidation allowBlank="1" showInputMessage="1" showErrorMessage="1" promptTitle="Info" prompt="Hier auswählen ob und welche Maßnahme für die AL notwendig ist. Die Zeilen werden nach Auswahl farblich markiert um einen besseren Überblick zu erhalten welcher Handlungsbedarf besteht." sqref="T18:T19" xr:uid="{05328375-B4E8-4726-A70B-F8583A077BBD}"/>
    <dataValidation allowBlank="1" showInputMessage="1" showErrorMessage="1" promptTitle="Info" prompt="Soll die Einbindung nach der Sanierung geöffnet werden oder verschlossen bleiben? Bei Auswahl von Ja, wird die Zeile gelb markiert um darauf hinzuweisen, dass hier auf jeden Fall Handlungsbedarf besteht.         " sqref="Q18:Q19" xr:uid="{9DD00C94-16B2-440E-9B48-1C0FF0197283}"/>
    <dataValidation allowBlank="1" showInputMessage="1" showErrorMessage="1" promptTitle="Info" prompt="Hier einen kurzen Kommentar, in welchem Zustand sich die Einbindung befindet. Der Kommentar bezieht sich hier NUR auf die Einbindung, nicht auf den Zustand der AL selbst." sqref="P18:P19" xr:uid="{6D57E827-4EB6-4FCE-8CD3-469B49538BDA}"/>
    <dataValidation allowBlank="1" showInputMessage="1" showErrorMessage="1" promptTitle="Info" prompt="Hier einfach die Länge der Anschlussleitung eintragen. DIese kann der Auswertung der Kanalbefahrung entnommen werden." sqref="O18:O19" xr:uid="{6FF0406C-C258-401B-8C1A-6FAB4EAF79BD}"/>
    <dataValidation allowBlank="1" showInputMessage="1" showErrorMessage="1" promptTitle="Info" prompt="Wenn der Anschluss innerhalb der Anschlussleitung verschlossen ist, dann hier ankreuzen." sqref="M19" xr:uid="{5B6205A1-E711-474F-BF41-44F9F9195675}"/>
    <dataValidation allowBlank="1" showInputMessage="1" showErrorMessage="1" promptTitle="Info" prompt="Wenn der Anschluss direkt am Siel verschlossen ist, dann hier ankreuzen." sqref="L19" xr:uid="{FB3976E7-3DCC-4450-BC19-C4EDCA118F26}"/>
    <dataValidation allowBlank="1" showInputMessage="1" showErrorMessage="1" promptTitle="Info" prompt="Abfrage ob der Anschluss verschlossen ist. Wenn zutrffend dann mit einem &quot;x&quot; ausfüllen, ansonsten mit einem &quot;-&quot; ausfüllen." sqref="L18:M18" xr:uid="{8E241F53-E68E-42C3-BBD3-263FB53C068A}"/>
    <dataValidation allowBlank="1" showInputMessage="1" showErrorMessage="1" promptTitle="Info" prompt="Lage des Anschlusses, wenn man die Haltung entlang schaut. Dargestellt in Form einer Uhrzeit. Liegt der Anschluss also mittig und rechts, entspräche dies 3 Uhr." sqref="H19" xr:uid="{FAA38C31-3FF2-4BE0-BA2F-86B547B681D3}"/>
    <dataValidation allowBlank="1" showInputMessage="1" showErrorMessage="1" promptTitle="Info" prompt="Wieivel Meter ist der Anschluss vom Beginn der Haltung entfernt._x000a_Gemessen, wenn gegen Fließrichtung befahren wurde." sqref="G19" xr:uid="{0ECE0B3D-DA23-4FD2-9737-DC9AE8D53B3B}"/>
    <dataValidation allowBlank="1" showInputMessage="1" showErrorMessage="1" promptTitle="Info" prompt="Hier wird die Stationierung des Anschlusses entlang der Haltung und deren Lage im Siel festgehalten. _x000a_Betrachtet, wenn gegen Fließrichtung befahren wurde." sqref="G18:H18" xr:uid="{E0B0425C-DB1C-409B-89B8-02D9931B3944}"/>
    <dataValidation allowBlank="1" showInputMessage="1" showErrorMessage="1" promptTitle="Info" prompt="Wenn es sich bei dem Anschluss um einen Hausanschluss handelt, dann hier die Hausnummer eintragen, zu welcher dieser gehört." sqref="K19" xr:uid="{6C34E254-8AF5-468B-A42F-7D5B8008A0EE}"/>
    <dataValidation allowBlank="1" showInputMessage="1" showErrorMessage="1" promptTitle="Info" prompt="Hier ankreuzen, wenn es sich bei dem Anschluss um einen Straßenablauf handelt." sqref="J19" xr:uid="{92DF7C01-E167-4C77-B22D-2DAEF72C56C9}"/>
    <dataValidation allowBlank="1" showInputMessage="1" showErrorMessage="1" promptTitle="Info" prompt="Prüfen ob es sich bei dem Anschluss um einen Straßenablauf oder einen Hausanschluss handelt." sqref="J18:K18" xr:uid="{0D929EEB-C0F9-420D-9535-C3961A366AA5}"/>
    <dataValidation allowBlank="1" showInputMessage="1" showErrorMessage="1" promptTitle="Info" prompt="Eintragung der Dimensionierung der Anschlussleitung in DN." sqref="I18:I19" xr:uid="{57A44014-D96D-4C95-BDB4-B8378F129EFD}"/>
    <dataValidation allowBlank="1" showInputMessage="1" showErrorMessage="1" promptTitle="Info" prompt="Lage des Anschlusses, wenn man die Haltung entlang schaut. Dargestellt in Form einer Uhrzeit. Liegt der Anschluss also mittig rechts, entspräche dies 3 Uhr." sqref="F19" xr:uid="{B2F3DE50-16A6-4A5A-9DD6-74AA460A8BEF}"/>
    <dataValidation allowBlank="1" showInputMessage="1" showErrorMessage="1" promptTitle="Info" prompt="Wieivel Meter ist der Anschluss vom Beginn der Haltung entfernt._x000a_Gemessen, wenn in Fließrichtung befahren wurde." sqref="E19" xr:uid="{04401F74-EB1F-4A08-A1F0-8FF99497C1E9}"/>
    <dataValidation allowBlank="1" showInputMessage="1" showErrorMessage="1" promptTitle="Info" prompt="Hier wird die Stationierung des Anschlusses entlang der Haltung und deren Lage im Siel festgehalten. _x000a_Betrachtet, wenn in Fließrichtung befahren wurde." sqref="E18:F18" xr:uid="{ABD94901-C25E-4846-8C66-4C40CFD07FC5}"/>
    <dataValidation allowBlank="1" showInputMessage="1" showErrorMessage="1" promptTitle="Info" prompt="Die Leitungsbezeichnung kann den Dokumenten der Sielbefahrung entnommen werden._x000a_(Bsp. 68404012SE02)" sqref="D18:D19" xr:uid="{FD8106A5-0726-4ED8-8DE3-462B8BE433B6}"/>
    <dataValidation allowBlank="1" showInputMessage="1" showErrorMessage="1" promptTitle="Info" prompt="Hier soll die Nummer eingetragen werden, welche der Haltung in der Zeichnung zugewiesen wurde." sqref="C18" xr:uid="{B2881922-31EF-47C0-AB88-59AEF0B0D31E}"/>
    <dataValidation type="list" allowBlank="1" showInputMessage="1" showErrorMessage="1" sqref="Q21:Q36" xr:uid="{B145DABB-1664-4E44-8C59-94AF0F7F7669}">
      <formula1>"Ja,Nein"</formula1>
    </dataValidation>
  </dataValidation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1CAD1-3097-48F9-BBE9-960487BB6205}">
  <sheetPr>
    <pageSetUpPr fitToPage="1"/>
  </sheetPr>
  <dimension ref="B2:BH53"/>
  <sheetViews>
    <sheetView showZeros="0" zoomScale="85" zoomScaleNormal="85" workbookViewId="0">
      <selection activeCell="S22" sqref="S22"/>
    </sheetView>
  </sheetViews>
  <sheetFormatPr baseColWidth="10" defaultRowHeight="14.4" x14ac:dyDescent="0.3"/>
  <cols>
    <col min="1" max="2" width="4.88671875" style="8" customWidth="1"/>
    <col min="3" max="3" width="11.33203125" style="8" bestFit="1" customWidth="1"/>
    <col min="4" max="4" width="15.109375" style="8" customWidth="1"/>
    <col min="5" max="5" width="12.33203125" style="8" bestFit="1" customWidth="1"/>
    <col min="6" max="6" width="7.6640625" style="8" customWidth="1"/>
    <col min="7" max="7" width="12.33203125" style="82" bestFit="1" customWidth="1"/>
    <col min="8" max="8" width="7.6640625" style="82" customWidth="1"/>
    <col min="9" max="9" width="8.5546875" style="82" customWidth="1"/>
    <col min="10" max="10" width="8.33203125" style="8" customWidth="1"/>
    <col min="11" max="11" width="8.5546875" style="82" customWidth="1"/>
    <col min="12" max="12" width="7.6640625" style="82" customWidth="1"/>
    <col min="13" max="13" width="8.6640625" style="82" customWidth="1"/>
    <col min="14" max="14" width="8.5546875" style="8" bestFit="1" customWidth="1"/>
    <col min="15" max="15" width="9.5546875" style="82" bestFit="1" customWidth="1"/>
    <col min="16" max="16" width="23.44140625" style="8" customWidth="1"/>
    <col min="17" max="17" width="8" style="8" bestFit="1" customWidth="1"/>
    <col min="18" max="18" width="18.6640625" style="8" customWidth="1"/>
    <col min="19" max="19" width="29.109375" style="8" customWidth="1"/>
    <col min="20" max="20" width="19.33203125" style="8" bestFit="1" customWidth="1"/>
    <col min="21" max="21" width="12.44140625" style="8" customWidth="1"/>
    <col min="22" max="22" width="11.88671875" style="8" customWidth="1"/>
    <col min="23" max="24" width="10.6640625" style="8" customWidth="1"/>
    <col min="25" max="25" width="10.109375" style="8" customWidth="1"/>
    <col min="26" max="27" width="7.6640625" style="8" bestFit="1" customWidth="1"/>
    <col min="28" max="28" width="10.109375" style="8" bestFit="1" customWidth="1"/>
    <col min="29" max="29" width="9" style="8" customWidth="1"/>
    <col min="30" max="30" width="8.5546875" style="8" customWidth="1"/>
    <col min="31" max="31" width="9.88671875" style="8" bestFit="1" customWidth="1"/>
    <col min="32" max="32" width="7.6640625" style="8" bestFit="1" customWidth="1"/>
    <col min="33" max="33" width="10.5546875" style="8" customWidth="1"/>
    <col min="34" max="34" width="10.44140625" style="8" customWidth="1"/>
    <col min="35" max="36" width="11.5546875" style="8" bestFit="1" customWidth="1"/>
    <col min="37" max="37" width="32" style="8" customWidth="1"/>
    <col min="38" max="49" width="11.5546875" style="8"/>
    <col min="50" max="50" width="7" style="8" customWidth="1"/>
    <col min="51" max="51" width="11.5546875" style="8"/>
    <col min="52" max="52" width="7.109375" style="8" customWidth="1"/>
    <col min="53" max="58" width="11.5546875" style="8"/>
    <col min="59" max="59" width="16" style="8" bestFit="1" customWidth="1"/>
    <col min="60" max="60" width="24" style="8" customWidth="1"/>
    <col min="61" max="255" width="11.5546875" style="8"/>
    <col min="256" max="256" width="11.109375" style="8" bestFit="1" customWidth="1"/>
    <col min="257" max="257" width="10.33203125" style="8" bestFit="1" customWidth="1"/>
    <col min="258" max="258" width="7.109375" style="8" bestFit="1" customWidth="1"/>
    <col min="259" max="259" width="12.44140625" style="8" customWidth="1"/>
    <col min="260" max="260" width="6.6640625" style="8" bestFit="1" customWidth="1"/>
    <col min="261" max="261" width="5" style="8" bestFit="1" customWidth="1"/>
    <col min="262" max="262" width="5.33203125" style="8" bestFit="1" customWidth="1"/>
    <col min="263" max="263" width="3.109375" style="8" bestFit="1" customWidth="1"/>
    <col min="264" max="264" width="9" style="8" customWidth="1"/>
    <col min="265" max="265" width="7" style="8" bestFit="1" customWidth="1"/>
    <col min="266" max="266" width="6" style="8" bestFit="1" customWidth="1"/>
    <col min="267" max="267" width="16.109375" style="8" customWidth="1"/>
    <col min="268" max="268" width="5.44140625" style="8" bestFit="1" customWidth="1"/>
    <col min="269" max="269" width="17" style="8" customWidth="1"/>
    <col min="270" max="274" width="11.5546875" style="8"/>
    <col min="275" max="275" width="8.88671875" style="8" bestFit="1" customWidth="1"/>
    <col min="276" max="276" width="9.5546875" style="8" bestFit="1" customWidth="1"/>
    <col min="277" max="277" width="6.88671875" style="8" bestFit="1" customWidth="1"/>
    <col min="278" max="278" width="8.44140625" style="8" bestFit="1" customWidth="1"/>
    <col min="279" max="279" width="8" style="8" bestFit="1" customWidth="1"/>
    <col min="280" max="280" width="7.5546875" style="8" bestFit="1" customWidth="1"/>
    <col min="281" max="281" width="5.5546875" style="8" bestFit="1" customWidth="1"/>
    <col min="282" max="511" width="11.5546875" style="8"/>
    <col min="512" max="512" width="11.109375" style="8" bestFit="1" customWidth="1"/>
    <col min="513" max="513" width="10.33203125" style="8" bestFit="1" customWidth="1"/>
    <col min="514" max="514" width="7.109375" style="8" bestFit="1" customWidth="1"/>
    <col min="515" max="515" width="12.44140625" style="8" customWidth="1"/>
    <col min="516" max="516" width="6.6640625" style="8" bestFit="1" customWidth="1"/>
    <col min="517" max="517" width="5" style="8" bestFit="1" customWidth="1"/>
    <col min="518" max="518" width="5.33203125" style="8" bestFit="1" customWidth="1"/>
    <col min="519" max="519" width="3.109375" style="8" bestFit="1" customWidth="1"/>
    <col min="520" max="520" width="9" style="8" customWidth="1"/>
    <col min="521" max="521" width="7" style="8" bestFit="1" customWidth="1"/>
    <col min="522" max="522" width="6" style="8" bestFit="1" customWidth="1"/>
    <col min="523" max="523" width="16.109375" style="8" customWidth="1"/>
    <col min="524" max="524" width="5.44140625" style="8" bestFit="1" customWidth="1"/>
    <col min="525" max="525" width="17" style="8" customWidth="1"/>
    <col min="526" max="530" width="11.5546875" style="8"/>
    <col min="531" max="531" width="8.88671875" style="8" bestFit="1" customWidth="1"/>
    <col min="532" max="532" width="9.5546875" style="8" bestFit="1" customWidth="1"/>
    <col min="533" max="533" width="6.88671875" style="8" bestFit="1" customWidth="1"/>
    <col min="534" max="534" width="8.44140625" style="8" bestFit="1" customWidth="1"/>
    <col min="535" max="535" width="8" style="8" bestFit="1" customWidth="1"/>
    <col min="536" max="536" width="7.5546875" style="8" bestFit="1" customWidth="1"/>
    <col min="537" max="537" width="5.5546875" style="8" bestFit="1" customWidth="1"/>
    <col min="538" max="767" width="11.5546875" style="8"/>
    <col min="768" max="768" width="11.109375" style="8" bestFit="1" customWidth="1"/>
    <col min="769" max="769" width="10.33203125" style="8" bestFit="1" customWidth="1"/>
    <col min="770" max="770" width="7.109375" style="8" bestFit="1" customWidth="1"/>
    <col min="771" max="771" width="12.44140625" style="8" customWidth="1"/>
    <col min="772" max="772" width="6.6640625" style="8" bestFit="1" customWidth="1"/>
    <col min="773" max="773" width="5" style="8" bestFit="1" customWidth="1"/>
    <col min="774" max="774" width="5.33203125" style="8" bestFit="1" customWidth="1"/>
    <col min="775" max="775" width="3.109375" style="8" bestFit="1" customWidth="1"/>
    <col min="776" max="776" width="9" style="8" customWidth="1"/>
    <col min="777" max="777" width="7" style="8" bestFit="1" customWidth="1"/>
    <col min="778" max="778" width="6" style="8" bestFit="1" customWidth="1"/>
    <col min="779" max="779" width="16.109375" style="8" customWidth="1"/>
    <col min="780" max="780" width="5.44140625" style="8" bestFit="1" customWidth="1"/>
    <col min="781" max="781" width="17" style="8" customWidth="1"/>
    <col min="782" max="786" width="11.5546875" style="8"/>
    <col min="787" max="787" width="8.88671875" style="8" bestFit="1" customWidth="1"/>
    <col min="788" max="788" width="9.5546875" style="8" bestFit="1" customWidth="1"/>
    <col min="789" max="789" width="6.88671875" style="8" bestFit="1" customWidth="1"/>
    <col min="790" max="790" width="8.44140625" style="8" bestFit="1" customWidth="1"/>
    <col min="791" max="791" width="8" style="8" bestFit="1" customWidth="1"/>
    <col min="792" max="792" width="7.5546875" style="8" bestFit="1" customWidth="1"/>
    <col min="793" max="793" width="5.5546875" style="8" bestFit="1" customWidth="1"/>
    <col min="794" max="1023" width="11.5546875" style="8"/>
    <col min="1024" max="1024" width="11.109375" style="8" bestFit="1" customWidth="1"/>
    <col min="1025" max="1025" width="10.33203125" style="8" bestFit="1" customWidth="1"/>
    <col min="1026" max="1026" width="7.109375" style="8" bestFit="1" customWidth="1"/>
    <col min="1027" max="1027" width="12.44140625" style="8" customWidth="1"/>
    <col min="1028" max="1028" width="6.6640625" style="8" bestFit="1" customWidth="1"/>
    <col min="1029" max="1029" width="5" style="8" bestFit="1" customWidth="1"/>
    <col min="1030" max="1030" width="5.33203125" style="8" bestFit="1" customWidth="1"/>
    <col min="1031" max="1031" width="3.109375" style="8" bestFit="1" customWidth="1"/>
    <col min="1032" max="1032" width="9" style="8" customWidth="1"/>
    <col min="1033" max="1033" width="7" style="8" bestFit="1" customWidth="1"/>
    <col min="1034" max="1034" width="6" style="8" bestFit="1" customWidth="1"/>
    <col min="1035" max="1035" width="16.109375" style="8" customWidth="1"/>
    <col min="1036" max="1036" width="5.44140625" style="8" bestFit="1" customWidth="1"/>
    <col min="1037" max="1037" width="17" style="8" customWidth="1"/>
    <col min="1038" max="1042" width="11.5546875" style="8"/>
    <col min="1043" max="1043" width="8.88671875" style="8" bestFit="1" customWidth="1"/>
    <col min="1044" max="1044" width="9.5546875" style="8" bestFit="1" customWidth="1"/>
    <col min="1045" max="1045" width="6.88671875" style="8" bestFit="1" customWidth="1"/>
    <col min="1046" max="1046" width="8.44140625" style="8" bestFit="1" customWidth="1"/>
    <col min="1047" max="1047" width="8" style="8" bestFit="1" customWidth="1"/>
    <col min="1048" max="1048" width="7.5546875" style="8" bestFit="1" customWidth="1"/>
    <col min="1049" max="1049" width="5.5546875" style="8" bestFit="1" customWidth="1"/>
    <col min="1050" max="1279" width="11.5546875" style="8"/>
    <col min="1280" max="1280" width="11.109375" style="8" bestFit="1" customWidth="1"/>
    <col min="1281" max="1281" width="10.33203125" style="8" bestFit="1" customWidth="1"/>
    <col min="1282" max="1282" width="7.109375" style="8" bestFit="1" customWidth="1"/>
    <col min="1283" max="1283" width="12.44140625" style="8" customWidth="1"/>
    <col min="1284" max="1284" width="6.6640625" style="8" bestFit="1" customWidth="1"/>
    <col min="1285" max="1285" width="5" style="8" bestFit="1" customWidth="1"/>
    <col min="1286" max="1286" width="5.33203125" style="8" bestFit="1" customWidth="1"/>
    <col min="1287" max="1287" width="3.109375" style="8" bestFit="1" customWidth="1"/>
    <col min="1288" max="1288" width="9" style="8" customWidth="1"/>
    <col min="1289" max="1289" width="7" style="8" bestFit="1" customWidth="1"/>
    <col min="1290" max="1290" width="6" style="8" bestFit="1" customWidth="1"/>
    <col min="1291" max="1291" width="16.109375" style="8" customWidth="1"/>
    <col min="1292" max="1292" width="5.44140625" style="8" bestFit="1" customWidth="1"/>
    <col min="1293" max="1293" width="17" style="8" customWidth="1"/>
    <col min="1294" max="1298" width="11.5546875" style="8"/>
    <col min="1299" max="1299" width="8.88671875" style="8" bestFit="1" customWidth="1"/>
    <col min="1300" max="1300" width="9.5546875" style="8" bestFit="1" customWidth="1"/>
    <col min="1301" max="1301" width="6.88671875" style="8" bestFit="1" customWidth="1"/>
    <col min="1302" max="1302" width="8.44140625" style="8" bestFit="1" customWidth="1"/>
    <col min="1303" max="1303" width="8" style="8" bestFit="1" customWidth="1"/>
    <col min="1304" max="1304" width="7.5546875" style="8" bestFit="1" customWidth="1"/>
    <col min="1305" max="1305" width="5.5546875" style="8" bestFit="1" customWidth="1"/>
    <col min="1306" max="1535" width="11.5546875" style="8"/>
    <col min="1536" max="1536" width="11.109375" style="8" bestFit="1" customWidth="1"/>
    <col min="1537" max="1537" width="10.33203125" style="8" bestFit="1" customWidth="1"/>
    <col min="1538" max="1538" width="7.109375" style="8" bestFit="1" customWidth="1"/>
    <col min="1539" max="1539" width="12.44140625" style="8" customWidth="1"/>
    <col min="1540" max="1540" width="6.6640625" style="8" bestFit="1" customWidth="1"/>
    <col min="1541" max="1541" width="5" style="8" bestFit="1" customWidth="1"/>
    <col min="1542" max="1542" width="5.33203125" style="8" bestFit="1" customWidth="1"/>
    <col min="1543" max="1543" width="3.109375" style="8" bestFit="1" customWidth="1"/>
    <col min="1544" max="1544" width="9" style="8" customWidth="1"/>
    <col min="1545" max="1545" width="7" style="8" bestFit="1" customWidth="1"/>
    <col min="1546" max="1546" width="6" style="8" bestFit="1" customWidth="1"/>
    <col min="1547" max="1547" width="16.109375" style="8" customWidth="1"/>
    <col min="1548" max="1548" width="5.44140625" style="8" bestFit="1" customWidth="1"/>
    <col min="1549" max="1549" width="17" style="8" customWidth="1"/>
    <col min="1550" max="1554" width="11.5546875" style="8"/>
    <col min="1555" max="1555" width="8.88671875" style="8" bestFit="1" customWidth="1"/>
    <col min="1556" max="1556" width="9.5546875" style="8" bestFit="1" customWidth="1"/>
    <col min="1557" max="1557" width="6.88671875" style="8" bestFit="1" customWidth="1"/>
    <col min="1558" max="1558" width="8.44140625" style="8" bestFit="1" customWidth="1"/>
    <col min="1559" max="1559" width="8" style="8" bestFit="1" customWidth="1"/>
    <col min="1560" max="1560" width="7.5546875" style="8" bestFit="1" customWidth="1"/>
    <col min="1561" max="1561" width="5.5546875" style="8" bestFit="1" customWidth="1"/>
    <col min="1562" max="1791" width="11.5546875" style="8"/>
    <col min="1792" max="1792" width="11.109375" style="8" bestFit="1" customWidth="1"/>
    <col min="1793" max="1793" width="10.33203125" style="8" bestFit="1" customWidth="1"/>
    <col min="1794" max="1794" width="7.109375" style="8" bestFit="1" customWidth="1"/>
    <col min="1795" max="1795" width="12.44140625" style="8" customWidth="1"/>
    <col min="1796" max="1796" width="6.6640625" style="8" bestFit="1" customWidth="1"/>
    <col min="1797" max="1797" width="5" style="8" bestFit="1" customWidth="1"/>
    <col min="1798" max="1798" width="5.33203125" style="8" bestFit="1" customWidth="1"/>
    <col min="1799" max="1799" width="3.109375" style="8" bestFit="1" customWidth="1"/>
    <col min="1800" max="1800" width="9" style="8" customWidth="1"/>
    <col min="1801" max="1801" width="7" style="8" bestFit="1" customWidth="1"/>
    <col min="1802" max="1802" width="6" style="8" bestFit="1" customWidth="1"/>
    <col min="1803" max="1803" width="16.109375" style="8" customWidth="1"/>
    <col min="1804" max="1804" width="5.44140625" style="8" bestFit="1" customWidth="1"/>
    <col min="1805" max="1805" width="17" style="8" customWidth="1"/>
    <col min="1806" max="1810" width="11.5546875" style="8"/>
    <col min="1811" max="1811" width="8.88671875" style="8" bestFit="1" customWidth="1"/>
    <col min="1812" max="1812" width="9.5546875" style="8" bestFit="1" customWidth="1"/>
    <col min="1813" max="1813" width="6.88671875" style="8" bestFit="1" customWidth="1"/>
    <col min="1814" max="1814" width="8.44140625" style="8" bestFit="1" customWidth="1"/>
    <col min="1815" max="1815" width="8" style="8" bestFit="1" customWidth="1"/>
    <col min="1816" max="1816" width="7.5546875" style="8" bestFit="1" customWidth="1"/>
    <col min="1817" max="1817" width="5.5546875" style="8" bestFit="1" customWidth="1"/>
    <col min="1818" max="2047" width="11.5546875" style="8"/>
    <col min="2048" max="2048" width="11.109375" style="8" bestFit="1" customWidth="1"/>
    <col min="2049" max="2049" width="10.33203125" style="8" bestFit="1" customWidth="1"/>
    <col min="2050" max="2050" width="7.109375" style="8" bestFit="1" customWidth="1"/>
    <col min="2051" max="2051" width="12.44140625" style="8" customWidth="1"/>
    <col min="2052" max="2052" width="6.6640625" style="8" bestFit="1" customWidth="1"/>
    <col min="2053" max="2053" width="5" style="8" bestFit="1" customWidth="1"/>
    <col min="2054" max="2054" width="5.33203125" style="8" bestFit="1" customWidth="1"/>
    <col min="2055" max="2055" width="3.109375" style="8" bestFit="1" customWidth="1"/>
    <col min="2056" max="2056" width="9" style="8" customWidth="1"/>
    <col min="2057" max="2057" width="7" style="8" bestFit="1" customWidth="1"/>
    <col min="2058" max="2058" width="6" style="8" bestFit="1" customWidth="1"/>
    <col min="2059" max="2059" width="16.109375" style="8" customWidth="1"/>
    <col min="2060" max="2060" width="5.44140625" style="8" bestFit="1" customWidth="1"/>
    <col min="2061" max="2061" width="17" style="8" customWidth="1"/>
    <col min="2062" max="2066" width="11.5546875" style="8"/>
    <col min="2067" max="2067" width="8.88671875" style="8" bestFit="1" customWidth="1"/>
    <col min="2068" max="2068" width="9.5546875" style="8" bestFit="1" customWidth="1"/>
    <col min="2069" max="2069" width="6.88671875" style="8" bestFit="1" customWidth="1"/>
    <col min="2070" max="2070" width="8.44140625" style="8" bestFit="1" customWidth="1"/>
    <col min="2071" max="2071" width="8" style="8" bestFit="1" customWidth="1"/>
    <col min="2072" max="2072" width="7.5546875" style="8" bestFit="1" customWidth="1"/>
    <col min="2073" max="2073" width="5.5546875" style="8" bestFit="1" customWidth="1"/>
    <col min="2074" max="2303" width="11.5546875" style="8"/>
    <col min="2304" max="2304" width="11.109375" style="8" bestFit="1" customWidth="1"/>
    <col min="2305" max="2305" width="10.33203125" style="8" bestFit="1" customWidth="1"/>
    <col min="2306" max="2306" width="7.109375" style="8" bestFit="1" customWidth="1"/>
    <col min="2307" max="2307" width="12.44140625" style="8" customWidth="1"/>
    <col min="2308" max="2308" width="6.6640625" style="8" bestFit="1" customWidth="1"/>
    <col min="2309" max="2309" width="5" style="8" bestFit="1" customWidth="1"/>
    <col min="2310" max="2310" width="5.33203125" style="8" bestFit="1" customWidth="1"/>
    <col min="2311" max="2311" width="3.109375" style="8" bestFit="1" customWidth="1"/>
    <col min="2312" max="2312" width="9" style="8" customWidth="1"/>
    <col min="2313" max="2313" width="7" style="8" bestFit="1" customWidth="1"/>
    <col min="2314" max="2314" width="6" style="8" bestFit="1" customWidth="1"/>
    <col min="2315" max="2315" width="16.109375" style="8" customWidth="1"/>
    <col min="2316" max="2316" width="5.44140625" style="8" bestFit="1" customWidth="1"/>
    <col min="2317" max="2317" width="17" style="8" customWidth="1"/>
    <col min="2318" max="2322" width="11.5546875" style="8"/>
    <col min="2323" max="2323" width="8.88671875" style="8" bestFit="1" customWidth="1"/>
    <col min="2324" max="2324" width="9.5546875" style="8" bestFit="1" customWidth="1"/>
    <col min="2325" max="2325" width="6.88671875" style="8" bestFit="1" customWidth="1"/>
    <col min="2326" max="2326" width="8.44140625" style="8" bestFit="1" customWidth="1"/>
    <col min="2327" max="2327" width="8" style="8" bestFit="1" customWidth="1"/>
    <col min="2328" max="2328" width="7.5546875" style="8" bestFit="1" customWidth="1"/>
    <col min="2329" max="2329" width="5.5546875" style="8" bestFit="1" customWidth="1"/>
    <col min="2330" max="2559" width="11.5546875" style="8"/>
    <col min="2560" max="2560" width="11.109375" style="8" bestFit="1" customWidth="1"/>
    <col min="2561" max="2561" width="10.33203125" style="8" bestFit="1" customWidth="1"/>
    <col min="2562" max="2562" width="7.109375" style="8" bestFit="1" customWidth="1"/>
    <col min="2563" max="2563" width="12.44140625" style="8" customWidth="1"/>
    <col min="2564" max="2564" width="6.6640625" style="8" bestFit="1" customWidth="1"/>
    <col min="2565" max="2565" width="5" style="8" bestFit="1" customWidth="1"/>
    <col min="2566" max="2566" width="5.33203125" style="8" bestFit="1" customWidth="1"/>
    <col min="2567" max="2567" width="3.109375" style="8" bestFit="1" customWidth="1"/>
    <col min="2568" max="2568" width="9" style="8" customWidth="1"/>
    <col min="2569" max="2569" width="7" style="8" bestFit="1" customWidth="1"/>
    <col min="2570" max="2570" width="6" style="8" bestFit="1" customWidth="1"/>
    <col min="2571" max="2571" width="16.109375" style="8" customWidth="1"/>
    <col min="2572" max="2572" width="5.44140625" style="8" bestFit="1" customWidth="1"/>
    <col min="2573" max="2573" width="17" style="8" customWidth="1"/>
    <col min="2574" max="2578" width="11.5546875" style="8"/>
    <col min="2579" max="2579" width="8.88671875" style="8" bestFit="1" customWidth="1"/>
    <col min="2580" max="2580" width="9.5546875" style="8" bestFit="1" customWidth="1"/>
    <col min="2581" max="2581" width="6.88671875" style="8" bestFit="1" customWidth="1"/>
    <col min="2582" max="2582" width="8.44140625" style="8" bestFit="1" customWidth="1"/>
    <col min="2583" max="2583" width="8" style="8" bestFit="1" customWidth="1"/>
    <col min="2584" max="2584" width="7.5546875" style="8" bestFit="1" customWidth="1"/>
    <col min="2585" max="2585" width="5.5546875" style="8" bestFit="1" customWidth="1"/>
    <col min="2586" max="2815" width="11.5546875" style="8"/>
    <col min="2816" max="2816" width="11.109375" style="8" bestFit="1" customWidth="1"/>
    <col min="2817" max="2817" width="10.33203125" style="8" bestFit="1" customWidth="1"/>
    <col min="2818" max="2818" width="7.109375" style="8" bestFit="1" customWidth="1"/>
    <col min="2819" max="2819" width="12.44140625" style="8" customWidth="1"/>
    <col min="2820" max="2820" width="6.6640625" style="8" bestFit="1" customWidth="1"/>
    <col min="2821" max="2821" width="5" style="8" bestFit="1" customWidth="1"/>
    <col min="2822" max="2822" width="5.33203125" style="8" bestFit="1" customWidth="1"/>
    <col min="2823" max="2823" width="3.109375" style="8" bestFit="1" customWidth="1"/>
    <col min="2824" max="2824" width="9" style="8" customWidth="1"/>
    <col min="2825" max="2825" width="7" style="8" bestFit="1" customWidth="1"/>
    <col min="2826" max="2826" width="6" style="8" bestFit="1" customWidth="1"/>
    <col min="2827" max="2827" width="16.109375" style="8" customWidth="1"/>
    <col min="2828" max="2828" width="5.44140625" style="8" bestFit="1" customWidth="1"/>
    <col min="2829" max="2829" width="17" style="8" customWidth="1"/>
    <col min="2830" max="2834" width="11.5546875" style="8"/>
    <col min="2835" max="2835" width="8.88671875" style="8" bestFit="1" customWidth="1"/>
    <col min="2836" max="2836" width="9.5546875" style="8" bestFit="1" customWidth="1"/>
    <col min="2837" max="2837" width="6.88671875" style="8" bestFit="1" customWidth="1"/>
    <col min="2838" max="2838" width="8.44140625" style="8" bestFit="1" customWidth="1"/>
    <col min="2839" max="2839" width="8" style="8" bestFit="1" customWidth="1"/>
    <col min="2840" max="2840" width="7.5546875" style="8" bestFit="1" customWidth="1"/>
    <col min="2841" max="2841" width="5.5546875" style="8" bestFit="1" customWidth="1"/>
    <col min="2842" max="3071" width="11.5546875" style="8"/>
    <col min="3072" max="3072" width="11.109375" style="8" bestFit="1" customWidth="1"/>
    <col min="3073" max="3073" width="10.33203125" style="8" bestFit="1" customWidth="1"/>
    <col min="3074" max="3074" width="7.109375" style="8" bestFit="1" customWidth="1"/>
    <col min="3075" max="3075" width="12.44140625" style="8" customWidth="1"/>
    <col min="3076" max="3076" width="6.6640625" style="8" bestFit="1" customWidth="1"/>
    <col min="3077" max="3077" width="5" style="8" bestFit="1" customWidth="1"/>
    <col min="3078" max="3078" width="5.33203125" style="8" bestFit="1" customWidth="1"/>
    <col min="3079" max="3079" width="3.109375" style="8" bestFit="1" customWidth="1"/>
    <col min="3080" max="3080" width="9" style="8" customWidth="1"/>
    <col min="3081" max="3081" width="7" style="8" bestFit="1" customWidth="1"/>
    <col min="3082" max="3082" width="6" style="8" bestFit="1" customWidth="1"/>
    <col min="3083" max="3083" width="16.109375" style="8" customWidth="1"/>
    <col min="3084" max="3084" width="5.44140625" style="8" bestFit="1" customWidth="1"/>
    <col min="3085" max="3085" width="17" style="8" customWidth="1"/>
    <col min="3086" max="3090" width="11.5546875" style="8"/>
    <col min="3091" max="3091" width="8.88671875" style="8" bestFit="1" customWidth="1"/>
    <col min="3092" max="3092" width="9.5546875" style="8" bestFit="1" customWidth="1"/>
    <col min="3093" max="3093" width="6.88671875" style="8" bestFit="1" customWidth="1"/>
    <col min="3094" max="3094" width="8.44140625" style="8" bestFit="1" customWidth="1"/>
    <col min="3095" max="3095" width="8" style="8" bestFit="1" customWidth="1"/>
    <col min="3096" max="3096" width="7.5546875" style="8" bestFit="1" customWidth="1"/>
    <col min="3097" max="3097" width="5.5546875" style="8" bestFit="1" customWidth="1"/>
    <col min="3098" max="3327" width="11.5546875" style="8"/>
    <col min="3328" max="3328" width="11.109375" style="8" bestFit="1" customWidth="1"/>
    <col min="3329" max="3329" width="10.33203125" style="8" bestFit="1" customWidth="1"/>
    <col min="3330" max="3330" width="7.109375" style="8" bestFit="1" customWidth="1"/>
    <col min="3331" max="3331" width="12.44140625" style="8" customWidth="1"/>
    <col min="3332" max="3332" width="6.6640625" style="8" bestFit="1" customWidth="1"/>
    <col min="3333" max="3333" width="5" style="8" bestFit="1" customWidth="1"/>
    <col min="3334" max="3334" width="5.33203125" style="8" bestFit="1" customWidth="1"/>
    <col min="3335" max="3335" width="3.109375" style="8" bestFit="1" customWidth="1"/>
    <col min="3336" max="3336" width="9" style="8" customWidth="1"/>
    <col min="3337" max="3337" width="7" style="8" bestFit="1" customWidth="1"/>
    <col min="3338" max="3338" width="6" style="8" bestFit="1" customWidth="1"/>
    <col min="3339" max="3339" width="16.109375" style="8" customWidth="1"/>
    <col min="3340" max="3340" width="5.44140625" style="8" bestFit="1" customWidth="1"/>
    <col min="3341" max="3341" width="17" style="8" customWidth="1"/>
    <col min="3342" max="3346" width="11.5546875" style="8"/>
    <col min="3347" max="3347" width="8.88671875" style="8" bestFit="1" customWidth="1"/>
    <col min="3348" max="3348" width="9.5546875" style="8" bestFit="1" customWidth="1"/>
    <col min="3349" max="3349" width="6.88671875" style="8" bestFit="1" customWidth="1"/>
    <col min="3350" max="3350" width="8.44140625" style="8" bestFit="1" customWidth="1"/>
    <col min="3351" max="3351" width="8" style="8" bestFit="1" customWidth="1"/>
    <col min="3352" max="3352" width="7.5546875" style="8" bestFit="1" customWidth="1"/>
    <col min="3353" max="3353" width="5.5546875" style="8" bestFit="1" customWidth="1"/>
    <col min="3354" max="3583" width="11.5546875" style="8"/>
    <col min="3584" max="3584" width="11.109375" style="8" bestFit="1" customWidth="1"/>
    <col min="3585" max="3585" width="10.33203125" style="8" bestFit="1" customWidth="1"/>
    <col min="3586" max="3586" width="7.109375" style="8" bestFit="1" customWidth="1"/>
    <col min="3587" max="3587" width="12.44140625" style="8" customWidth="1"/>
    <col min="3588" max="3588" width="6.6640625" style="8" bestFit="1" customWidth="1"/>
    <col min="3589" max="3589" width="5" style="8" bestFit="1" customWidth="1"/>
    <col min="3590" max="3590" width="5.33203125" style="8" bestFit="1" customWidth="1"/>
    <col min="3591" max="3591" width="3.109375" style="8" bestFit="1" customWidth="1"/>
    <col min="3592" max="3592" width="9" style="8" customWidth="1"/>
    <col min="3593" max="3593" width="7" style="8" bestFit="1" customWidth="1"/>
    <col min="3594" max="3594" width="6" style="8" bestFit="1" customWidth="1"/>
    <col min="3595" max="3595" width="16.109375" style="8" customWidth="1"/>
    <col min="3596" max="3596" width="5.44140625" style="8" bestFit="1" customWidth="1"/>
    <col min="3597" max="3597" width="17" style="8" customWidth="1"/>
    <col min="3598" max="3602" width="11.5546875" style="8"/>
    <col min="3603" max="3603" width="8.88671875" style="8" bestFit="1" customWidth="1"/>
    <col min="3604" max="3604" width="9.5546875" style="8" bestFit="1" customWidth="1"/>
    <col min="3605" max="3605" width="6.88671875" style="8" bestFit="1" customWidth="1"/>
    <col min="3606" max="3606" width="8.44140625" style="8" bestFit="1" customWidth="1"/>
    <col min="3607" max="3607" width="8" style="8" bestFit="1" customWidth="1"/>
    <col min="3608" max="3608" width="7.5546875" style="8" bestFit="1" customWidth="1"/>
    <col min="3609" max="3609" width="5.5546875" style="8" bestFit="1" customWidth="1"/>
    <col min="3610" max="3839" width="11.5546875" style="8"/>
    <col min="3840" max="3840" width="11.109375" style="8" bestFit="1" customWidth="1"/>
    <col min="3841" max="3841" width="10.33203125" style="8" bestFit="1" customWidth="1"/>
    <col min="3842" max="3842" width="7.109375" style="8" bestFit="1" customWidth="1"/>
    <col min="3843" max="3843" width="12.44140625" style="8" customWidth="1"/>
    <col min="3844" max="3844" width="6.6640625" style="8" bestFit="1" customWidth="1"/>
    <col min="3845" max="3845" width="5" style="8" bestFit="1" customWidth="1"/>
    <col min="3846" max="3846" width="5.33203125" style="8" bestFit="1" customWidth="1"/>
    <col min="3847" max="3847" width="3.109375" style="8" bestFit="1" customWidth="1"/>
    <col min="3848" max="3848" width="9" style="8" customWidth="1"/>
    <col min="3849" max="3849" width="7" style="8" bestFit="1" customWidth="1"/>
    <col min="3850" max="3850" width="6" style="8" bestFit="1" customWidth="1"/>
    <col min="3851" max="3851" width="16.109375" style="8" customWidth="1"/>
    <col min="3852" max="3852" width="5.44140625" style="8" bestFit="1" customWidth="1"/>
    <col min="3853" max="3853" width="17" style="8" customWidth="1"/>
    <col min="3854" max="3858" width="11.5546875" style="8"/>
    <col min="3859" max="3859" width="8.88671875" style="8" bestFit="1" customWidth="1"/>
    <col min="3860" max="3860" width="9.5546875" style="8" bestFit="1" customWidth="1"/>
    <col min="3861" max="3861" width="6.88671875" style="8" bestFit="1" customWidth="1"/>
    <col min="3862" max="3862" width="8.44140625" style="8" bestFit="1" customWidth="1"/>
    <col min="3863" max="3863" width="8" style="8" bestFit="1" customWidth="1"/>
    <col min="3864" max="3864" width="7.5546875" style="8" bestFit="1" customWidth="1"/>
    <col min="3865" max="3865" width="5.5546875" style="8" bestFit="1" customWidth="1"/>
    <col min="3866" max="4095" width="11.5546875" style="8"/>
    <col min="4096" max="4096" width="11.109375" style="8" bestFit="1" customWidth="1"/>
    <col min="4097" max="4097" width="10.33203125" style="8" bestFit="1" customWidth="1"/>
    <col min="4098" max="4098" width="7.109375" style="8" bestFit="1" customWidth="1"/>
    <col min="4099" max="4099" width="12.44140625" style="8" customWidth="1"/>
    <col min="4100" max="4100" width="6.6640625" style="8" bestFit="1" customWidth="1"/>
    <col min="4101" max="4101" width="5" style="8" bestFit="1" customWidth="1"/>
    <col min="4102" max="4102" width="5.33203125" style="8" bestFit="1" customWidth="1"/>
    <col min="4103" max="4103" width="3.109375" style="8" bestFit="1" customWidth="1"/>
    <col min="4104" max="4104" width="9" style="8" customWidth="1"/>
    <col min="4105" max="4105" width="7" style="8" bestFit="1" customWidth="1"/>
    <col min="4106" max="4106" width="6" style="8" bestFit="1" customWidth="1"/>
    <col min="4107" max="4107" width="16.109375" style="8" customWidth="1"/>
    <col min="4108" max="4108" width="5.44140625" style="8" bestFit="1" customWidth="1"/>
    <col min="4109" max="4109" width="17" style="8" customWidth="1"/>
    <col min="4110" max="4114" width="11.5546875" style="8"/>
    <col min="4115" max="4115" width="8.88671875" style="8" bestFit="1" customWidth="1"/>
    <col min="4116" max="4116" width="9.5546875" style="8" bestFit="1" customWidth="1"/>
    <col min="4117" max="4117" width="6.88671875" style="8" bestFit="1" customWidth="1"/>
    <col min="4118" max="4118" width="8.44140625" style="8" bestFit="1" customWidth="1"/>
    <col min="4119" max="4119" width="8" style="8" bestFit="1" customWidth="1"/>
    <col min="4120" max="4120" width="7.5546875" style="8" bestFit="1" customWidth="1"/>
    <col min="4121" max="4121" width="5.5546875" style="8" bestFit="1" customWidth="1"/>
    <col min="4122" max="4351" width="11.5546875" style="8"/>
    <col min="4352" max="4352" width="11.109375" style="8" bestFit="1" customWidth="1"/>
    <col min="4353" max="4353" width="10.33203125" style="8" bestFit="1" customWidth="1"/>
    <col min="4354" max="4354" width="7.109375" style="8" bestFit="1" customWidth="1"/>
    <col min="4355" max="4355" width="12.44140625" style="8" customWidth="1"/>
    <col min="4356" max="4356" width="6.6640625" style="8" bestFit="1" customWidth="1"/>
    <col min="4357" max="4357" width="5" style="8" bestFit="1" customWidth="1"/>
    <col min="4358" max="4358" width="5.33203125" style="8" bestFit="1" customWidth="1"/>
    <col min="4359" max="4359" width="3.109375" style="8" bestFit="1" customWidth="1"/>
    <col min="4360" max="4360" width="9" style="8" customWidth="1"/>
    <col min="4361" max="4361" width="7" style="8" bestFit="1" customWidth="1"/>
    <col min="4362" max="4362" width="6" style="8" bestFit="1" customWidth="1"/>
    <col min="4363" max="4363" width="16.109375" style="8" customWidth="1"/>
    <col min="4364" max="4364" width="5.44140625" style="8" bestFit="1" customWidth="1"/>
    <col min="4365" max="4365" width="17" style="8" customWidth="1"/>
    <col min="4366" max="4370" width="11.5546875" style="8"/>
    <col min="4371" max="4371" width="8.88671875" style="8" bestFit="1" customWidth="1"/>
    <col min="4372" max="4372" width="9.5546875" style="8" bestFit="1" customWidth="1"/>
    <col min="4373" max="4373" width="6.88671875" style="8" bestFit="1" customWidth="1"/>
    <col min="4374" max="4374" width="8.44140625" style="8" bestFit="1" customWidth="1"/>
    <col min="4375" max="4375" width="8" style="8" bestFit="1" customWidth="1"/>
    <col min="4376" max="4376" width="7.5546875" style="8" bestFit="1" customWidth="1"/>
    <col min="4377" max="4377" width="5.5546875" style="8" bestFit="1" customWidth="1"/>
    <col min="4378" max="4607" width="11.5546875" style="8"/>
    <col min="4608" max="4608" width="11.109375" style="8" bestFit="1" customWidth="1"/>
    <col min="4609" max="4609" width="10.33203125" style="8" bestFit="1" customWidth="1"/>
    <col min="4610" max="4610" width="7.109375" style="8" bestFit="1" customWidth="1"/>
    <col min="4611" max="4611" width="12.44140625" style="8" customWidth="1"/>
    <col min="4612" max="4612" width="6.6640625" style="8" bestFit="1" customWidth="1"/>
    <col min="4613" max="4613" width="5" style="8" bestFit="1" customWidth="1"/>
    <col min="4614" max="4614" width="5.33203125" style="8" bestFit="1" customWidth="1"/>
    <col min="4615" max="4615" width="3.109375" style="8" bestFit="1" customWidth="1"/>
    <col min="4616" max="4616" width="9" style="8" customWidth="1"/>
    <col min="4617" max="4617" width="7" style="8" bestFit="1" customWidth="1"/>
    <col min="4618" max="4618" width="6" style="8" bestFit="1" customWidth="1"/>
    <col min="4619" max="4619" width="16.109375" style="8" customWidth="1"/>
    <col min="4620" max="4620" width="5.44140625" style="8" bestFit="1" customWidth="1"/>
    <col min="4621" max="4621" width="17" style="8" customWidth="1"/>
    <col min="4622" max="4626" width="11.5546875" style="8"/>
    <col min="4627" max="4627" width="8.88671875" style="8" bestFit="1" customWidth="1"/>
    <col min="4628" max="4628" width="9.5546875" style="8" bestFit="1" customWidth="1"/>
    <col min="4629" max="4629" width="6.88671875" style="8" bestFit="1" customWidth="1"/>
    <col min="4630" max="4630" width="8.44140625" style="8" bestFit="1" customWidth="1"/>
    <col min="4631" max="4631" width="8" style="8" bestFit="1" customWidth="1"/>
    <col min="4632" max="4632" width="7.5546875" style="8" bestFit="1" customWidth="1"/>
    <col min="4633" max="4633" width="5.5546875" style="8" bestFit="1" customWidth="1"/>
    <col min="4634" max="4863" width="11.5546875" style="8"/>
    <col min="4864" max="4864" width="11.109375" style="8" bestFit="1" customWidth="1"/>
    <col min="4865" max="4865" width="10.33203125" style="8" bestFit="1" customWidth="1"/>
    <col min="4866" max="4866" width="7.109375" style="8" bestFit="1" customWidth="1"/>
    <col min="4867" max="4867" width="12.44140625" style="8" customWidth="1"/>
    <col min="4868" max="4868" width="6.6640625" style="8" bestFit="1" customWidth="1"/>
    <col min="4869" max="4869" width="5" style="8" bestFit="1" customWidth="1"/>
    <col min="4870" max="4870" width="5.33203125" style="8" bestFit="1" customWidth="1"/>
    <col min="4871" max="4871" width="3.109375" style="8" bestFit="1" customWidth="1"/>
    <col min="4872" max="4872" width="9" style="8" customWidth="1"/>
    <col min="4873" max="4873" width="7" style="8" bestFit="1" customWidth="1"/>
    <col min="4874" max="4874" width="6" style="8" bestFit="1" customWidth="1"/>
    <col min="4875" max="4875" width="16.109375" style="8" customWidth="1"/>
    <col min="4876" max="4876" width="5.44140625" style="8" bestFit="1" customWidth="1"/>
    <col min="4877" max="4877" width="17" style="8" customWidth="1"/>
    <col min="4878" max="4882" width="11.5546875" style="8"/>
    <col min="4883" max="4883" width="8.88671875" style="8" bestFit="1" customWidth="1"/>
    <col min="4884" max="4884" width="9.5546875" style="8" bestFit="1" customWidth="1"/>
    <col min="4885" max="4885" width="6.88671875" style="8" bestFit="1" customWidth="1"/>
    <col min="4886" max="4886" width="8.44140625" style="8" bestFit="1" customWidth="1"/>
    <col min="4887" max="4887" width="8" style="8" bestFit="1" customWidth="1"/>
    <col min="4888" max="4888" width="7.5546875" style="8" bestFit="1" customWidth="1"/>
    <col min="4889" max="4889" width="5.5546875" style="8" bestFit="1" customWidth="1"/>
    <col min="4890" max="5119" width="11.5546875" style="8"/>
    <col min="5120" max="5120" width="11.109375" style="8" bestFit="1" customWidth="1"/>
    <col min="5121" max="5121" width="10.33203125" style="8" bestFit="1" customWidth="1"/>
    <col min="5122" max="5122" width="7.109375" style="8" bestFit="1" customWidth="1"/>
    <col min="5123" max="5123" width="12.44140625" style="8" customWidth="1"/>
    <col min="5124" max="5124" width="6.6640625" style="8" bestFit="1" customWidth="1"/>
    <col min="5125" max="5125" width="5" style="8" bestFit="1" customWidth="1"/>
    <col min="5126" max="5126" width="5.33203125" style="8" bestFit="1" customWidth="1"/>
    <col min="5127" max="5127" width="3.109375" style="8" bestFit="1" customWidth="1"/>
    <col min="5128" max="5128" width="9" style="8" customWidth="1"/>
    <col min="5129" max="5129" width="7" style="8" bestFit="1" customWidth="1"/>
    <col min="5130" max="5130" width="6" style="8" bestFit="1" customWidth="1"/>
    <col min="5131" max="5131" width="16.109375" style="8" customWidth="1"/>
    <col min="5132" max="5132" width="5.44140625" style="8" bestFit="1" customWidth="1"/>
    <col min="5133" max="5133" width="17" style="8" customWidth="1"/>
    <col min="5134" max="5138" width="11.5546875" style="8"/>
    <col min="5139" max="5139" width="8.88671875" style="8" bestFit="1" customWidth="1"/>
    <col min="5140" max="5140" width="9.5546875" style="8" bestFit="1" customWidth="1"/>
    <col min="5141" max="5141" width="6.88671875" style="8" bestFit="1" customWidth="1"/>
    <col min="5142" max="5142" width="8.44140625" style="8" bestFit="1" customWidth="1"/>
    <col min="5143" max="5143" width="8" style="8" bestFit="1" customWidth="1"/>
    <col min="5144" max="5144" width="7.5546875" style="8" bestFit="1" customWidth="1"/>
    <col min="5145" max="5145" width="5.5546875" style="8" bestFit="1" customWidth="1"/>
    <col min="5146" max="5375" width="11.5546875" style="8"/>
    <col min="5376" max="5376" width="11.109375" style="8" bestFit="1" customWidth="1"/>
    <col min="5377" max="5377" width="10.33203125" style="8" bestFit="1" customWidth="1"/>
    <col min="5378" max="5378" width="7.109375" style="8" bestFit="1" customWidth="1"/>
    <col min="5379" max="5379" width="12.44140625" style="8" customWidth="1"/>
    <col min="5380" max="5380" width="6.6640625" style="8" bestFit="1" customWidth="1"/>
    <col min="5381" max="5381" width="5" style="8" bestFit="1" customWidth="1"/>
    <col min="5382" max="5382" width="5.33203125" style="8" bestFit="1" customWidth="1"/>
    <col min="5383" max="5383" width="3.109375" style="8" bestFit="1" customWidth="1"/>
    <col min="5384" max="5384" width="9" style="8" customWidth="1"/>
    <col min="5385" max="5385" width="7" style="8" bestFit="1" customWidth="1"/>
    <col min="5386" max="5386" width="6" style="8" bestFit="1" customWidth="1"/>
    <col min="5387" max="5387" width="16.109375" style="8" customWidth="1"/>
    <col min="5388" max="5388" width="5.44140625" style="8" bestFit="1" customWidth="1"/>
    <col min="5389" max="5389" width="17" style="8" customWidth="1"/>
    <col min="5390" max="5394" width="11.5546875" style="8"/>
    <col min="5395" max="5395" width="8.88671875" style="8" bestFit="1" customWidth="1"/>
    <col min="5396" max="5396" width="9.5546875" style="8" bestFit="1" customWidth="1"/>
    <col min="5397" max="5397" width="6.88671875" style="8" bestFit="1" customWidth="1"/>
    <col min="5398" max="5398" width="8.44140625" style="8" bestFit="1" customWidth="1"/>
    <col min="5399" max="5399" width="8" style="8" bestFit="1" customWidth="1"/>
    <col min="5400" max="5400" width="7.5546875" style="8" bestFit="1" customWidth="1"/>
    <col min="5401" max="5401" width="5.5546875" style="8" bestFit="1" customWidth="1"/>
    <col min="5402" max="5631" width="11.5546875" style="8"/>
    <col min="5632" max="5632" width="11.109375" style="8" bestFit="1" customWidth="1"/>
    <col min="5633" max="5633" width="10.33203125" style="8" bestFit="1" customWidth="1"/>
    <col min="5634" max="5634" width="7.109375" style="8" bestFit="1" customWidth="1"/>
    <col min="5635" max="5635" width="12.44140625" style="8" customWidth="1"/>
    <col min="5636" max="5636" width="6.6640625" style="8" bestFit="1" customWidth="1"/>
    <col min="5637" max="5637" width="5" style="8" bestFit="1" customWidth="1"/>
    <col min="5638" max="5638" width="5.33203125" style="8" bestFit="1" customWidth="1"/>
    <col min="5639" max="5639" width="3.109375" style="8" bestFit="1" customWidth="1"/>
    <col min="5640" max="5640" width="9" style="8" customWidth="1"/>
    <col min="5641" max="5641" width="7" style="8" bestFit="1" customWidth="1"/>
    <col min="5642" max="5642" width="6" style="8" bestFit="1" customWidth="1"/>
    <col min="5643" max="5643" width="16.109375" style="8" customWidth="1"/>
    <col min="5644" max="5644" width="5.44140625" style="8" bestFit="1" customWidth="1"/>
    <col min="5645" max="5645" width="17" style="8" customWidth="1"/>
    <col min="5646" max="5650" width="11.5546875" style="8"/>
    <col min="5651" max="5651" width="8.88671875" style="8" bestFit="1" customWidth="1"/>
    <col min="5652" max="5652" width="9.5546875" style="8" bestFit="1" customWidth="1"/>
    <col min="5653" max="5653" width="6.88671875" style="8" bestFit="1" customWidth="1"/>
    <col min="5654" max="5654" width="8.44140625" style="8" bestFit="1" customWidth="1"/>
    <col min="5655" max="5655" width="8" style="8" bestFit="1" customWidth="1"/>
    <col min="5656" max="5656" width="7.5546875" style="8" bestFit="1" customWidth="1"/>
    <col min="5657" max="5657" width="5.5546875" style="8" bestFit="1" customWidth="1"/>
    <col min="5658" max="5887" width="11.5546875" style="8"/>
    <col min="5888" max="5888" width="11.109375" style="8" bestFit="1" customWidth="1"/>
    <col min="5889" max="5889" width="10.33203125" style="8" bestFit="1" customWidth="1"/>
    <col min="5890" max="5890" width="7.109375" style="8" bestFit="1" customWidth="1"/>
    <col min="5891" max="5891" width="12.44140625" style="8" customWidth="1"/>
    <col min="5892" max="5892" width="6.6640625" style="8" bestFit="1" customWidth="1"/>
    <col min="5893" max="5893" width="5" style="8" bestFit="1" customWidth="1"/>
    <col min="5894" max="5894" width="5.33203125" style="8" bestFit="1" customWidth="1"/>
    <col min="5895" max="5895" width="3.109375" style="8" bestFit="1" customWidth="1"/>
    <col min="5896" max="5896" width="9" style="8" customWidth="1"/>
    <col min="5897" max="5897" width="7" style="8" bestFit="1" customWidth="1"/>
    <col min="5898" max="5898" width="6" style="8" bestFit="1" customWidth="1"/>
    <col min="5899" max="5899" width="16.109375" style="8" customWidth="1"/>
    <col min="5900" max="5900" width="5.44140625" style="8" bestFit="1" customWidth="1"/>
    <col min="5901" max="5901" width="17" style="8" customWidth="1"/>
    <col min="5902" max="5906" width="11.5546875" style="8"/>
    <col min="5907" max="5907" width="8.88671875" style="8" bestFit="1" customWidth="1"/>
    <col min="5908" max="5908" width="9.5546875" style="8" bestFit="1" customWidth="1"/>
    <col min="5909" max="5909" width="6.88671875" style="8" bestFit="1" customWidth="1"/>
    <col min="5910" max="5910" width="8.44140625" style="8" bestFit="1" customWidth="1"/>
    <col min="5911" max="5911" width="8" style="8" bestFit="1" customWidth="1"/>
    <col min="5912" max="5912" width="7.5546875" style="8" bestFit="1" customWidth="1"/>
    <col min="5913" max="5913" width="5.5546875" style="8" bestFit="1" customWidth="1"/>
    <col min="5914" max="6143" width="11.5546875" style="8"/>
    <col min="6144" max="6144" width="11.109375" style="8" bestFit="1" customWidth="1"/>
    <col min="6145" max="6145" width="10.33203125" style="8" bestFit="1" customWidth="1"/>
    <col min="6146" max="6146" width="7.109375" style="8" bestFit="1" customWidth="1"/>
    <col min="6147" max="6147" width="12.44140625" style="8" customWidth="1"/>
    <col min="6148" max="6148" width="6.6640625" style="8" bestFit="1" customWidth="1"/>
    <col min="6149" max="6149" width="5" style="8" bestFit="1" customWidth="1"/>
    <col min="6150" max="6150" width="5.33203125" style="8" bestFit="1" customWidth="1"/>
    <col min="6151" max="6151" width="3.109375" style="8" bestFit="1" customWidth="1"/>
    <col min="6152" max="6152" width="9" style="8" customWidth="1"/>
    <col min="6153" max="6153" width="7" style="8" bestFit="1" customWidth="1"/>
    <col min="6154" max="6154" width="6" style="8" bestFit="1" customWidth="1"/>
    <col min="6155" max="6155" width="16.109375" style="8" customWidth="1"/>
    <col min="6156" max="6156" width="5.44140625" style="8" bestFit="1" customWidth="1"/>
    <col min="6157" max="6157" width="17" style="8" customWidth="1"/>
    <col min="6158" max="6162" width="11.5546875" style="8"/>
    <col min="6163" max="6163" width="8.88671875" style="8" bestFit="1" customWidth="1"/>
    <col min="6164" max="6164" width="9.5546875" style="8" bestFit="1" customWidth="1"/>
    <col min="6165" max="6165" width="6.88671875" style="8" bestFit="1" customWidth="1"/>
    <col min="6166" max="6166" width="8.44140625" style="8" bestFit="1" customWidth="1"/>
    <col min="6167" max="6167" width="8" style="8" bestFit="1" customWidth="1"/>
    <col min="6168" max="6168" width="7.5546875" style="8" bestFit="1" customWidth="1"/>
    <col min="6169" max="6169" width="5.5546875" style="8" bestFit="1" customWidth="1"/>
    <col min="6170" max="6399" width="11.5546875" style="8"/>
    <col min="6400" max="6400" width="11.109375" style="8" bestFit="1" customWidth="1"/>
    <col min="6401" max="6401" width="10.33203125" style="8" bestFit="1" customWidth="1"/>
    <col min="6402" max="6402" width="7.109375" style="8" bestFit="1" customWidth="1"/>
    <col min="6403" max="6403" width="12.44140625" style="8" customWidth="1"/>
    <col min="6404" max="6404" width="6.6640625" style="8" bestFit="1" customWidth="1"/>
    <col min="6405" max="6405" width="5" style="8" bestFit="1" customWidth="1"/>
    <col min="6406" max="6406" width="5.33203125" style="8" bestFit="1" customWidth="1"/>
    <col min="6407" max="6407" width="3.109375" style="8" bestFit="1" customWidth="1"/>
    <col min="6408" max="6408" width="9" style="8" customWidth="1"/>
    <col min="6409" max="6409" width="7" style="8" bestFit="1" customWidth="1"/>
    <col min="6410" max="6410" width="6" style="8" bestFit="1" customWidth="1"/>
    <col min="6411" max="6411" width="16.109375" style="8" customWidth="1"/>
    <col min="6412" max="6412" width="5.44140625" style="8" bestFit="1" customWidth="1"/>
    <col min="6413" max="6413" width="17" style="8" customWidth="1"/>
    <col min="6414" max="6418" width="11.5546875" style="8"/>
    <col min="6419" max="6419" width="8.88671875" style="8" bestFit="1" customWidth="1"/>
    <col min="6420" max="6420" width="9.5546875" style="8" bestFit="1" customWidth="1"/>
    <col min="6421" max="6421" width="6.88671875" style="8" bestFit="1" customWidth="1"/>
    <col min="6422" max="6422" width="8.44140625" style="8" bestFit="1" customWidth="1"/>
    <col min="6423" max="6423" width="8" style="8" bestFit="1" customWidth="1"/>
    <col min="6424" max="6424" width="7.5546875" style="8" bestFit="1" customWidth="1"/>
    <col min="6425" max="6425" width="5.5546875" style="8" bestFit="1" customWidth="1"/>
    <col min="6426" max="6655" width="11.5546875" style="8"/>
    <col min="6656" max="6656" width="11.109375" style="8" bestFit="1" customWidth="1"/>
    <col min="6657" max="6657" width="10.33203125" style="8" bestFit="1" customWidth="1"/>
    <col min="6658" max="6658" width="7.109375" style="8" bestFit="1" customWidth="1"/>
    <col min="6659" max="6659" width="12.44140625" style="8" customWidth="1"/>
    <col min="6660" max="6660" width="6.6640625" style="8" bestFit="1" customWidth="1"/>
    <col min="6661" max="6661" width="5" style="8" bestFit="1" customWidth="1"/>
    <col min="6662" max="6662" width="5.33203125" style="8" bestFit="1" customWidth="1"/>
    <col min="6663" max="6663" width="3.109375" style="8" bestFit="1" customWidth="1"/>
    <col min="6664" max="6664" width="9" style="8" customWidth="1"/>
    <col min="6665" max="6665" width="7" style="8" bestFit="1" customWidth="1"/>
    <col min="6666" max="6666" width="6" style="8" bestFit="1" customWidth="1"/>
    <col min="6667" max="6667" width="16.109375" style="8" customWidth="1"/>
    <col min="6668" max="6668" width="5.44140625" style="8" bestFit="1" customWidth="1"/>
    <col min="6669" max="6669" width="17" style="8" customWidth="1"/>
    <col min="6670" max="6674" width="11.5546875" style="8"/>
    <col min="6675" max="6675" width="8.88671875" style="8" bestFit="1" customWidth="1"/>
    <col min="6676" max="6676" width="9.5546875" style="8" bestFit="1" customWidth="1"/>
    <col min="6677" max="6677" width="6.88671875" style="8" bestFit="1" customWidth="1"/>
    <col min="6678" max="6678" width="8.44140625" style="8" bestFit="1" customWidth="1"/>
    <col min="6679" max="6679" width="8" style="8" bestFit="1" customWidth="1"/>
    <col min="6680" max="6680" width="7.5546875" style="8" bestFit="1" customWidth="1"/>
    <col min="6681" max="6681" width="5.5546875" style="8" bestFit="1" customWidth="1"/>
    <col min="6682" max="6911" width="11.5546875" style="8"/>
    <col min="6912" max="6912" width="11.109375" style="8" bestFit="1" customWidth="1"/>
    <col min="6913" max="6913" width="10.33203125" style="8" bestFit="1" customWidth="1"/>
    <col min="6914" max="6914" width="7.109375" style="8" bestFit="1" customWidth="1"/>
    <col min="6915" max="6915" width="12.44140625" style="8" customWidth="1"/>
    <col min="6916" max="6916" width="6.6640625" style="8" bestFit="1" customWidth="1"/>
    <col min="6917" max="6917" width="5" style="8" bestFit="1" customWidth="1"/>
    <col min="6918" max="6918" width="5.33203125" style="8" bestFit="1" customWidth="1"/>
    <col min="6919" max="6919" width="3.109375" style="8" bestFit="1" customWidth="1"/>
    <col min="6920" max="6920" width="9" style="8" customWidth="1"/>
    <col min="6921" max="6921" width="7" style="8" bestFit="1" customWidth="1"/>
    <col min="6922" max="6922" width="6" style="8" bestFit="1" customWidth="1"/>
    <col min="6923" max="6923" width="16.109375" style="8" customWidth="1"/>
    <col min="6924" max="6924" width="5.44140625" style="8" bestFit="1" customWidth="1"/>
    <col min="6925" max="6925" width="17" style="8" customWidth="1"/>
    <col min="6926" max="6930" width="11.5546875" style="8"/>
    <col min="6931" max="6931" width="8.88671875" style="8" bestFit="1" customWidth="1"/>
    <col min="6932" max="6932" width="9.5546875" style="8" bestFit="1" customWidth="1"/>
    <col min="6933" max="6933" width="6.88671875" style="8" bestFit="1" customWidth="1"/>
    <col min="6934" max="6934" width="8.44140625" style="8" bestFit="1" customWidth="1"/>
    <col min="6935" max="6935" width="8" style="8" bestFit="1" customWidth="1"/>
    <col min="6936" max="6936" width="7.5546875" style="8" bestFit="1" customWidth="1"/>
    <col min="6937" max="6937" width="5.5546875" style="8" bestFit="1" customWidth="1"/>
    <col min="6938" max="7167" width="11.5546875" style="8"/>
    <col min="7168" max="7168" width="11.109375" style="8" bestFit="1" customWidth="1"/>
    <col min="7169" max="7169" width="10.33203125" style="8" bestFit="1" customWidth="1"/>
    <col min="7170" max="7170" width="7.109375" style="8" bestFit="1" customWidth="1"/>
    <col min="7171" max="7171" width="12.44140625" style="8" customWidth="1"/>
    <col min="7172" max="7172" width="6.6640625" style="8" bestFit="1" customWidth="1"/>
    <col min="7173" max="7173" width="5" style="8" bestFit="1" customWidth="1"/>
    <col min="7174" max="7174" width="5.33203125" style="8" bestFit="1" customWidth="1"/>
    <col min="7175" max="7175" width="3.109375" style="8" bestFit="1" customWidth="1"/>
    <col min="7176" max="7176" width="9" style="8" customWidth="1"/>
    <col min="7177" max="7177" width="7" style="8" bestFit="1" customWidth="1"/>
    <col min="7178" max="7178" width="6" style="8" bestFit="1" customWidth="1"/>
    <col min="7179" max="7179" width="16.109375" style="8" customWidth="1"/>
    <col min="7180" max="7180" width="5.44140625" style="8" bestFit="1" customWidth="1"/>
    <col min="7181" max="7181" width="17" style="8" customWidth="1"/>
    <col min="7182" max="7186" width="11.5546875" style="8"/>
    <col min="7187" max="7187" width="8.88671875" style="8" bestFit="1" customWidth="1"/>
    <col min="7188" max="7188" width="9.5546875" style="8" bestFit="1" customWidth="1"/>
    <col min="7189" max="7189" width="6.88671875" style="8" bestFit="1" customWidth="1"/>
    <col min="7190" max="7190" width="8.44140625" style="8" bestFit="1" customWidth="1"/>
    <col min="7191" max="7191" width="8" style="8" bestFit="1" customWidth="1"/>
    <col min="7192" max="7192" width="7.5546875" style="8" bestFit="1" customWidth="1"/>
    <col min="7193" max="7193" width="5.5546875" style="8" bestFit="1" customWidth="1"/>
    <col min="7194" max="7423" width="11.5546875" style="8"/>
    <col min="7424" max="7424" width="11.109375" style="8" bestFit="1" customWidth="1"/>
    <col min="7425" max="7425" width="10.33203125" style="8" bestFit="1" customWidth="1"/>
    <col min="7426" max="7426" width="7.109375" style="8" bestFit="1" customWidth="1"/>
    <col min="7427" max="7427" width="12.44140625" style="8" customWidth="1"/>
    <col min="7428" max="7428" width="6.6640625" style="8" bestFit="1" customWidth="1"/>
    <col min="7429" max="7429" width="5" style="8" bestFit="1" customWidth="1"/>
    <col min="7430" max="7430" width="5.33203125" style="8" bestFit="1" customWidth="1"/>
    <col min="7431" max="7431" width="3.109375" style="8" bestFit="1" customWidth="1"/>
    <col min="7432" max="7432" width="9" style="8" customWidth="1"/>
    <col min="7433" max="7433" width="7" style="8" bestFit="1" customWidth="1"/>
    <col min="7434" max="7434" width="6" style="8" bestFit="1" customWidth="1"/>
    <col min="7435" max="7435" width="16.109375" style="8" customWidth="1"/>
    <col min="7436" max="7436" width="5.44140625" style="8" bestFit="1" customWidth="1"/>
    <col min="7437" max="7437" width="17" style="8" customWidth="1"/>
    <col min="7438" max="7442" width="11.5546875" style="8"/>
    <col min="7443" max="7443" width="8.88671875" style="8" bestFit="1" customWidth="1"/>
    <col min="7444" max="7444" width="9.5546875" style="8" bestFit="1" customWidth="1"/>
    <col min="7445" max="7445" width="6.88671875" style="8" bestFit="1" customWidth="1"/>
    <col min="7446" max="7446" width="8.44140625" style="8" bestFit="1" customWidth="1"/>
    <col min="7447" max="7447" width="8" style="8" bestFit="1" customWidth="1"/>
    <col min="7448" max="7448" width="7.5546875" style="8" bestFit="1" customWidth="1"/>
    <col min="7449" max="7449" width="5.5546875" style="8" bestFit="1" customWidth="1"/>
    <col min="7450" max="7679" width="11.5546875" style="8"/>
    <col min="7680" max="7680" width="11.109375" style="8" bestFit="1" customWidth="1"/>
    <col min="7681" max="7681" width="10.33203125" style="8" bestFit="1" customWidth="1"/>
    <col min="7682" max="7682" width="7.109375" style="8" bestFit="1" customWidth="1"/>
    <col min="7683" max="7683" width="12.44140625" style="8" customWidth="1"/>
    <col min="7684" max="7684" width="6.6640625" style="8" bestFit="1" customWidth="1"/>
    <col min="7685" max="7685" width="5" style="8" bestFit="1" customWidth="1"/>
    <col min="7686" max="7686" width="5.33203125" style="8" bestFit="1" customWidth="1"/>
    <col min="7687" max="7687" width="3.109375" style="8" bestFit="1" customWidth="1"/>
    <col min="7688" max="7688" width="9" style="8" customWidth="1"/>
    <col min="7689" max="7689" width="7" style="8" bestFit="1" customWidth="1"/>
    <col min="7690" max="7690" width="6" style="8" bestFit="1" customWidth="1"/>
    <col min="7691" max="7691" width="16.109375" style="8" customWidth="1"/>
    <col min="7692" max="7692" width="5.44140625" style="8" bestFit="1" customWidth="1"/>
    <col min="7693" max="7693" width="17" style="8" customWidth="1"/>
    <col min="7694" max="7698" width="11.5546875" style="8"/>
    <col min="7699" max="7699" width="8.88671875" style="8" bestFit="1" customWidth="1"/>
    <col min="7700" max="7700" width="9.5546875" style="8" bestFit="1" customWidth="1"/>
    <col min="7701" max="7701" width="6.88671875" style="8" bestFit="1" customWidth="1"/>
    <col min="7702" max="7702" width="8.44140625" style="8" bestFit="1" customWidth="1"/>
    <col min="7703" max="7703" width="8" style="8" bestFit="1" customWidth="1"/>
    <col min="7704" max="7704" width="7.5546875" style="8" bestFit="1" customWidth="1"/>
    <col min="7705" max="7705" width="5.5546875" style="8" bestFit="1" customWidth="1"/>
    <col min="7706" max="7935" width="11.5546875" style="8"/>
    <col min="7936" max="7936" width="11.109375" style="8" bestFit="1" customWidth="1"/>
    <col min="7937" max="7937" width="10.33203125" style="8" bestFit="1" customWidth="1"/>
    <col min="7938" max="7938" width="7.109375" style="8" bestFit="1" customWidth="1"/>
    <col min="7939" max="7939" width="12.44140625" style="8" customWidth="1"/>
    <col min="7940" max="7940" width="6.6640625" style="8" bestFit="1" customWidth="1"/>
    <col min="7941" max="7941" width="5" style="8" bestFit="1" customWidth="1"/>
    <col min="7942" max="7942" width="5.33203125" style="8" bestFit="1" customWidth="1"/>
    <col min="7943" max="7943" width="3.109375" style="8" bestFit="1" customWidth="1"/>
    <col min="7944" max="7944" width="9" style="8" customWidth="1"/>
    <col min="7945" max="7945" width="7" style="8" bestFit="1" customWidth="1"/>
    <col min="7946" max="7946" width="6" style="8" bestFit="1" customWidth="1"/>
    <col min="7947" max="7947" width="16.109375" style="8" customWidth="1"/>
    <col min="7948" max="7948" width="5.44140625" style="8" bestFit="1" customWidth="1"/>
    <col min="7949" max="7949" width="17" style="8" customWidth="1"/>
    <col min="7950" max="7954" width="11.5546875" style="8"/>
    <col min="7955" max="7955" width="8.88671875" style="8" bestFit="1" customWidth="1"/>
    <col min="7956" max="7956" width="9.5546875" style="8" bestFit="1" customWidth="1"/>
    <col min="7957" max="7957" width="6.88671875" style="8" bestFit="1" customWidth="1"/>
    <col min="7958" max="7958" width="8.44140625" style="8" bestFit="1" customWidth="1"/>
    <col min="7959" max="7959" width="8" style="8" bestFit="1" customWidth="1"/>
    <col min="7960" max="7960" width="7.5546875" style="8" bestFit="1" customWidth="1"/>
    <col min="7961" max="7961" width="5.5546875" style="8" bestFit="1" customWidth="1"/>
    <col min="7962" max="8191" width="11.5546875" style="8"/>
    <col min="8192" max="8192" width="11.109375" style="8" bestFit="1" customWidth="1"/>
    <col min="8193" max="8193" width="10.33203125" style="8" bestFit="1" customWidth="1"/>
    <col min="8194" max="8194" width="7.109375" style="8" bestFit="1" customWidth="1"/>
    <col min="8195" max="8195" width="12.44140625" style="8" customWidth="1"/>
    <col min="8196" max="8196" width="6.6640625" style="8" bestFit="1" customWidth="1"/>
    <col min="8197" max="8197" width="5" style="8" bestFit="1" customWidth="1"/>
    <col min="8198" max="8198" width="5.33203125" style="8" bestFit="1" customWidth="1"/>
    <col min="8199" max="8199" width="3.109375" style="8" bestFit="1" customWidth="1"/>
    <col min="8200" max="8200" width="9" style="8" customWidth="1"/>
    <col min="8201" max="8201" width="7" style="8" bestFit="1" customWidth="1"/>
    <col min="8202" max="8202" width="6" style="8" bestFit="1" customWidth="1"/>
    <col min="8203" max="8203" width="16.109375" style="8" customWidth="1"/>
    <col min="8204" max="8204" width="5.44140625" style="8" bestFit="1" customWidth="1"/>
    <col min="8205" max="8205" width="17" style="8" customWidth="1"/>
    <col min="8206" max="8210" width="11.5546875" style="8"/>
    <col min="8211" max="8211" width="8.88671875" style="8" bestFit="1" customWidth="1"/>
    <col min="8212" max="8212" width="9.5546875" style="8" bestFit="1" customWidth="1"/>
    <col min="8213" max="8213" width="6.88671875" style="8" bestFit="1" customWidth="1"/>
    <col min="8214" max="8214" width="8.44140625" style="8" bestFit="1" customWidth="1"/>
    <col min="8215" max="8215" width="8" style="8" bestFit="1" customWidth="1"/>
    <col min="8216" max="8216" width="7.5546875" style="8" bestFit="1" customWidth="1"/>
    <col min="8217" max="8217" width="5.5546875" style="8" bestFit="1" customWidth="1"/>
    <col min="8218" max="8447" width="11.5546875" style="8"/>
    <col min="8448" max="8448" width="11.109375" style="8" bestFit="1" customWidth="1"/>
    <col min="8449" max="8449" width="10.33203125" style="8" bestFit="1" customWidth="1"/>
    <col min="8450" max="8450" width="7.109375" style="8" bestFit="1" customWidth="1"/>
    <col min="8451" max="8451" width="12.44140625" style="8" customWidth="1"/>
    <col min="8452" max="8452" width="6.6640625" style="8" bestFit="1" customWidth="1"/>
    <col min="8453" max="8453" width="5" style="8" bestFit="1" customWidth="1"/>
    <col min="8454" max="8454" width="5.33203125" style="8" bestFit="1" customWidth="1"/>
    <col min="8455" max="8455" width="3.109375" style="8" bestFit="1" customWidth="1"/>
    <col min="8456" max="8456" width="9" style="8" customWidth="1"/>
    <col min="8457" max="8457" width="7" style="8" bestFit="1" customWidth="1"/>
    <col min="8458" max="8458" width="6" style="8" bestFit="1" customWidth="1"/>
    <col min="8459" max="8459" width="16.109375" style="8" customWidth="1"/>
    <col min="8460" max="8460" width="5.44140625" style="8" bestFit="1" customWidth="1"/>
    <col min="8461" max="8461" width="17" style="8" customWidth="1"/>
    <col min="8462" max="8466" width="11.5546875" style="8"/>
    <col min="8467" max="8467" width="8.88671875" style="8" bestFit="1" customWidth="1"/>
    <col min="8468" max="8468" width="9.5546875" style="8" bestFit="1" customWidth="1"/>
    <col min="8469" max="8469" width="6.88671875" style="8" bestFit="1" customWidth="1"/>
    <col min="8470" max="8470" width="8.44140625" style="8" bestFit="1" customWidth="1"/>
    <col min="8471" max="8471" width="8" style="8" bestFit="1" customWidth="1"/>
    <col min="8472" max="8472" width="7.5546875" style="8" bestFit="1" customWidth="1"/>
    <col min="8473" max="8473" width="5.5546875" style="8" bestFit="1" customWidth="1"/>
    <col min="8474" max="8703" width="11.5546875" style="8"/>
    <col min="8704" max="8704" width="11.109375" style="8" bestFit="1" customWidth="1"/>
    <col min="8705" max="8705" width="10.33203125" style="8" bestFit="1" customWidth="1"/>
    <col min="8706" max="8706" width="7.109375" style="8" bestFit="1" customWidth="1"/>
    <col min="8707" max="8707" width="12.44140625" style="8" customWidth="1"/>
    <col min="8708" max="8708" width="6.6640625" style="8" bestFit="1" customWidth="1"/>
    <col min="8709" max="8709" width="5" style="8" bestFit="1" customWidth="1"/>
    <col min="8710" max="8710" width="5.33203125" style="8" bestFit="1" customWidth="1"/>
    <col min="8711" max="8711" width="3.109375" style="8" bestFit="1" customWidth="1"/>
    <col min="8712" max="8712" width="9" style="8" customWidth="1"/>
    <col min="8713" max="8713" width="7" style="8" bestFit="1" customWidth="1"/>
    <col min="8714" max="8714" width="6" style="8" bestFit="1" customWidth="1"/>
    <col min="8715" max="8715" width="16.109375" style="8" customWidth="1"/>
    <col min="8716" max="8716" width="5.44140625" style="8" bestFit="1" customWidth="1"/>
    <col min="8717" max="8717" width="17" style="8" customWidth="1"/>
    <col min="8718" max="8722" width="11.5546875" style="8"/>
    <col min="8723" max="8723" width="8.88671875" style="8" bestFit="1" customWidth="1"/>
    <col min="8724" max="8724" width="9.5546875" style="8" bestFit="1" customWidth="1"/>
    <col min="8725" max="8725" width="6.88671875" style="8" bestFit="1" customWidth="1"/>
    <col min="8726" max="8726" width="8.44140625" style="8" bestFit="1" customWidth="1"/>
    <col min="8727" max="8727" width="8" style="8" bestFit="1" customWidth="1"/>
    <col min="8728" max="8728" width="7.5546875" style="8" bestFit="1" customWidth="1"/>
    <col min="8729" max="8729" width="5.5546875" style="8" bestFit="1" customWidth="1"/>
    <col min="8730" max="8959" width="11.5546875" style="8"/>
    <col min="8960" max="8960" width="11.109375" style="8" bestFit="1" customWidth="1"/>
    <col min="8961" max="8961" width="10.33203125" style="8" bestFit="1" customWidth="1"/>
    <col min="8962" max="8962" width="7.109375" style="8" bestFit="1" customWidth="1"/>
    <col min="8963" max="8963" width="12.44140625" style="8" customWidth="1"/>
    <col min="8964" max="8964" width="6.6640625" style="8" bestFit="1" customWidth="1"/>
    <col min="8965" max="8965" width="5" style="8" bestFit="1" customWidth="1"/>
    <col min="8966" max="8966" width="5.33203125" style="8" bestFit="1" customWidth="1"/>
    <col min="8967" max="8967" width="3.109375" style="8" bestFit="1" customWidth="1"/>
    <col min="8968" max="8968" width="9" style="8" customWidth="1"/>
    <col min="8969" max="8969" width="7" style="8" bestFit="1" customWidth="1"/>
    <col min="8970" max="8970" width="6" style="8" bestFit="1" customWidth="1"/>
    <col min="8971" max="8971" width="16.109375" style="8" customWidth="1"/>
    <col min="8972" max="8972" width="5.44140625" style="8" bestFit="1" customWidth="1"/>
    <col min="8973" max="8973" width="17" style="8" customWidth="1"/>
    <col min="8974" max="8978" width="11.5546875" style="8"/>
    <col min="8979" max="8979" width="8.88671875" style="8" bestFit="1" customWidth="1"/>
    <col min="8980" max="8980" width="9.5546875" style="8" bestFit="1" customWidth="1"/>
    <col min="8981" max="8981" width="6.88671875" style="8" bestFit="1" customWidth="1"/>
    <col min="8982" max="8982" width="8.44140625" style="8" bestFit="1" customWidth="1"/>
    <col min="8983" max="8983" width="8" style="8" bestFit="1" customWidth="1"/>
    <col min="8984" max="8984" width="7.5546875" style="8" bestFit="1" customWidth="1"/>
    <col min="8985" max="8985" width="5.5546875" style="8" bestFit="1" customWidth="1"/>
    <col min="8986" max="9215" width="11.5546875" style="8"/>
    <col min="9216" max="9216" width="11.109375" style="8" bestFit="1" customWidth="1"/>
    <col min="9217" max="9217" width="10.33203125" style="8" bestFit="1" customWidth="1"/>
    <col min="9218" max="9218" width="7.109375" style="8" bestFit="1" customWidth="1"/>
    <col min="9219" max="9219" width="12.44140625" style="8" customWidth="1"/>
    <col min="9220" max="9220" width="6.6640625" style="8" bestFit="1" customWidth="1"/>
    <col min="9221" max="9221" width="5" style="8" bestFit="1" customWidth="1"/>
    <col min="9222" max="9222" width="5.33203125" style="8" bestFit="1" customWidth="1"/>
    <col min="9223" max="9223" width="3.109375" style="8" bestFit="1" customWidth="1"/>
    <col min="9224" max="9224" width="9" style="8" customWidth="1"/>
    <col min="9225" max="9225" width="7" style="8" bestFit="1" customWidth="1"/>
    <col min="9226" max="9226" width="6" style="8" bestFit="1" customWidth="1"/>
    <col min="9227" max="9227" width="16.109375" style="8" customWidth="1"/>
    <col min="9228" max="9228" width="5.44140625" style="8" bestFit="1" customWidth="1"/>
    <col min="9229" max="9229" width="17" style="8" customWidth="1"/>
    <col min="9230" max="9234" width="11.5546875" style="8"/>
    <col min="9235" max="9235" width="8.88671875" style="8" bestFit="1" customWidth="1"/>
    <col min="9236" max="9236" width="9.5546875" style="8" bestFit="1" customWidth="1"/>
    <col min="9237" max="9237" width="6.88671875" style="8" bestFit="1" customWidth="1"/>
    <col min="9238" max="9238" width="8.44140625" style="8" bestFit="1" customWidth="1"/>
    <col min="9239" max="9239" width="8" style="8" bestFit="1" customWidth="1"/>
    <col min="9240" max="9240" width="7.5546875" style="8" bestFit="1" customWidth="1"/>
    <col min="9241" max="9241" width="5.5546875" style="8" bestFit="1" customWidth="1"/>
    <col min="9242" max="9471" width="11.5546875" style="8"/>
    <col min="9472" max="9472" width="11.109375" style="8" bestFit="1" customWidth="1"/>
    <col min="9473" max="9473" width="10.33203125" style="8" bestFit="1" customWidth="1"/>
    <col min="9474" max="9474" width="7.109375" style="8" bestFit="1" customWidth="1"/>
    <col min="9475" max="9475" width="12.44140625" style="8" customWidth="1"/>
    <col min="9476" max="9476" width="6.6640625" style="8" bestFit="1" customWidth="1"/>
    <col min="9477" max="9477" width="5" style="8" bestFit="1" customWidth="1"/>
    <col min="9478" max="9478" width="5.33203125" style="8" bestFit="1" customWidth="1"/>
    <col min="9479" max="9479" width="3.109375" style="8" bestFit="1" customWidth="1"/>
    <col min="9480" max="9480" width="9" style="8" customWidth="1"/>
    <col min="9481" max="9481" width="7" style="8" bestFit="1" customWidth="1"/>
    <col min="9482" max="9482" width="6" style="8" bestFit="1" customWidth="1"/>
    <col min="9483" max="9483" width="16.109375" style="8" customWidth="1"/>
    <col min="9484" max="9484" width="5.44140625" style="8" bestFit="1" customWidth="1"/>
    <col min="9485" max="9485" width="17" style="8" customWidth="1"/>
    <col min="9486" max="9490" width="11.5546875" style="8"/>
    <col min="9491" max="9491" width="8.88671875" style="8" bestFit="1" customWidth="1"/>
    <col min="9492" max="9492" width="9.5546875" style="8" bestFit="1" customWidth="1"/>
    <col min="9493" max="9493" width="6.88671875" style="8" bestFit="1" customWidth="1"/>
    <col min="9494" max="9494" width="8.44140625" style="8" bestFit="1" customWidth="1"/>
    <col min="9495" max="9495" width="8" style="8" bestFit="1" customWidth="1"/>
    <col min="9496" max="9496" width="7.5546875" style="8" bestFit="1" customWidth="1"/>
    <col min="9497" max="9497" width="5.5546875" style="8" bestFit="1" customWidth="1"/>
    <col min="9498" max="9727" width="11.5546875" style="8"/>
    <col min="9728" max="9728" width="11.109375" style="8" bestFit="1" customWidth="1"/>
    <col min="9729" max="9729" width="10.33203125" style="8" bestFit="1" customWidth="1"/>
    <col min="9730" max="9730" width="7.109375" style="8" bestFit="1" customWidth="1"/>
    <col min="9731" max="9731" width="12.44140625" style="8" customWidth="1"/>
    <col min="9732" max="9732" width="6.6640625" style="8" bestFit="1" customWidth="1"/>
    <col min="9733" max="9733" width="5" style="8" bestFit="1" customWidth="1"/>
    <col min="9734" max="9734" width="5.33203125" style="8" bestFit="1" customWidth="1"/>
    <col min="9735" max="9735" width="3.109375" style="8" bestFit="1" customWidth="1"/>
    <col min="9736" max="9736" width="9" style="8" customWidth="1"/>
    <col min="9737" max="9737" width="7" style="8" bestFit="1" customWidth="1"/>
    <col min="9738" max="9738" width="6" style="8" bestFit="1" customWidth="1"/>
    <col min="9739" max="9739" width="16.109375" style="8" customWidth="1"/>
    <col min="9740" max="9740" width="5.44140625" style="8" bestFit="1" customWidth="1"/>
    <col min="9741" max="9741" width="17" style="8" customWidth="1"/>
    <col min="9742" max="9746" width="11.5546875" style="8"/>
    <col min="9747" max="9747" width="8.88671875" style="8" bestFit="1" customWidth="1"/>
    <col min="9748" max="9748" width="9.5546875" style="8" bestFit="1" customWidth="1"/>
    <col min="9749" max="9749" width="6.88671875" style="8" bestFit="1" customWidth="1"/>
    <col min="9750" max="9750" width="8.44140625" style="8" bestFit="1" customWidth="1"/>
    <col min="9751" max="9751" width="8" style="8" bestFit="1" customWidth="1"/>
    <col min="9752" max="9752" width="7.5546875" style="8" bestFit="1" customWidth="1"/>
    <col min="9753" max="9753" width="5.5546875" style="8" bestFit="1" customWidth="1"/>
    <col min="9754" max="9983" width="11.5546875" style="8"/>
    <col min="9984" max="9984" width="11.109375" style="8" bestFit="1" customWidth="1"/>
    <col min="9985" max="9985" width="10.33203125" style="8" bestFit="1" customWidth="1"/>
    <col min="9986" max="9986" width="7.109375" style="8" bestFit="1" customWidth="1"/>
    <col min="9987" max="9987" width="12.44140625" style="8" customWidth="1"/>
    <col min="9988" max="9988" width="6.6640625" style="8" bestFit="1" customWidth="1"/>
    <col min="9989" max="9989" width="5" style="8" bestFit="1" customWidth="1"/>
    <col min="9990" max="9990" width="5.33203125" style="8" bestFit="1" customWidth="1"/>
    <col min="9991" max="9991" width="3.109375" style="8" bestFit="1" customWidth="1"/>
    <col min="9992" max="9992" width="9" style="8" customWidth="1"/>
    <col min="9993" max="9993" width="7" style="8" bestFit="1" customWidth="1"/>
    <col min="9994" max="9994" width="6" style="8" bestFit="1" customWidth="1"/>
    <col min="9995" max="9995" width="16.109375" style="8" customWidth="1"/>
    <col min="9996" max="9996" width="5.44140625" style="8" bestFit="1" customWidth="1"/>
    <col min="9997" max="9997" width="17" style="8" customWidth="1"/>
    <col min="9998" max="10002" width="11.5546875" style="8"/>
    <col min="10003" max="10003" width="8.88671875" style="8" bestFit="1" customWidth="1"/>
    <col min="10004" max="10004" width="9.5546875" style="8" bestFit="1" customWidth="1"/>
    <col min="10005" max="10005" width="6.88671875" style="8" bestFit="1" customWidth="1"/>
    <col min="10006" max="10006" width="8.44140625" style="8" bestFit="1" customWidth="1"/>
    <col min="10007" max="10007" width="8" style="8" bestFit="1" customWidth="1"/>
    <col min="10008" max="10008" width="7.5546875" style="8" bestFit="1" customWidth="1"/>
    <col min="10009" max="10009" width="5.5546875" style="8" bestFit="1" customWidth="1"/>
    <col min="10010" max="10239" width="11.5546875" style="8"/>
    <col min="10240" max="10240" width="11.109375" style="8" bestFit="1" customWidth="1"/>
    <col min="10241" max="10241" width="10.33203125" style="8" bestFit="1" customWidth="1"/>
    <col min="10242" max="10242" width="7.109375" style="8" bestFit="1" customWidth="1"/>
    <col min="10243" max="10243" width="12.44140625" style="8" customWidth="1"/>
    <col min="10244" max="10244" width="6.6640625" style="8" bestFit="1" customWidth="1"/>
    <col min="10245" max="10245" width="5" style="8" bestFit="1" customWidth="1"/>
    <col min="10246" max="10246" width="5.33203125" style="8" bestFit="1" customWidth="1"/>
    <col min="10247" max="10247" width="3.109375" style="8" bestFit="1" customWidth="1"/>
    <col min="10248" max="10248" width="9" style="8" customWidth="1"/>
    <col min="10249" max="10249" width="7" style="8" bestFit="1" customWidth="1"/>
    <col min="10250" max="10250" width="6" style="8" bestFit="1" customWidth="1"/>
    <col min="10251" max="10251" width="16.109375" style="8" customWidth="1"/>
    <col min="10252" max="10252" width="5.44140625" style="8" bestFit="1" customWidth="1"/>
    <col min="10253" max="10253" width="17" style="8" customWidth="1"/>
    <col min="10254" max="10258" width="11.5546875" style="8"/>
    <col min="10259" max="10259" width="8.88671875" style="8" bestFit="1" customWidth="1"/>
    <col min="10260" max="10260" width="9.5546875" style="8" bestFit="1" customWidth="1"/>
    <col min="10261" max="10261" width="6.88671875" style="8" bestFit="1" customWidth="1"/>
    <col min="10262" max="10262" width="8.44140625" style="8" bestFit="1" customWidth="1"/>
    <col min="10263" max="10263" width="8" style="8" bestFit="1" customWidth="1"/>
    <col min="10264" max="10264" width="7.5546875" style="8" bestFit="1" customWidth="1"/>
    <col min="10265" max="10265" width="5.5546875" style="8" bestFit="1" customWidth="1"/>
    <col min="10266" max="10495" width="11.5546875" style="8"/>
    <col min="10496" max="10496" width="11.109375" style="8" bestFit="1" customWidth="1"/>
    <col min="10497" max="10497" width="10.33203125" style="8" bestFit="1" customWidth="1"/>
    <col min="10498" max="10498" width="7.109375" style="8" bestFit="1" customWidth="1"/>
    <col min="10499" max="10499" width="12.44140625" style="8" customWidth="1"/>
    <col min="10500" max="10500" width="6.6640625" style="8" bestFit="1" customWidth="1"/>
    <col min="10501" max="10501" width="5" style="8" bestFit="1" customWidth="1"/>
    <col min="10502" max="10502" width="5.33203125" style="8" bestFit="1" customWidth="1"/>
    <col min="10503" max="10503" width="3.109375" style="8" bestFit="1" customWidth="1"/>
    <col min="10504" max="10504" width="9" style="8" customWidth="1"/>
    <col min="10505" max="10505" width="7" style="8" bestFit="1" customWidth="1"/>
    <col min="10506" max="10506" width="6" style="8" bestFit="1" customWidth="1"/>
    <col min="10507" max="10507" width="16.109375" style="8" customWidth="1"/>
    <col min="10508" max="10508" width="5.44140625" style="8" bestFit="1" customWidth="1"/>
    <col min="10509" max="10509" width="17" style="8" customWidth="1"/>
    <col min="10510" max="10514" width="11.5546875" style="8"/>
    <col min="10515" max="10515" width="8.88671875" style="8" bestFit="1" customWidth="1"/>
    <col min="10516" max="10516" width="9.5546875" style="8" bestFit="1" customWidth="1"/>
    <col min="10517" max="10517" width="6.88671875" style="8" bestFit="1" customWidth="1"/>
    <col min="10518" max="10518" width="8.44140625" style="8" bestFit="1" customWidth="1"/>
    <col min="10519" max="10519" width="8" style="8" bestFit="1" customWidth="1"/>
    <col min="10520" max="10520" width="7.5546875" style="8" bestFit="1" customWidth="1"/>
    <col min="10521" max="10521" width="5.5546875" style="8" bestFit="1" customWidth="1"/>
    <col min="10522" max="10751" width="11.5546875" style="8"/>
    <col min="10752" max="10752" width="11.109375" style="8" bestFit="1" customWidth="1"/>
    <col min="10753" max="10753" width="10.33203125" style="8" bestFit="1" customWidth="1"/>
    <col min="10754" max="10754" width="7.109375" style="8" bestFit="1" customWidth="1"/>
    <col min="10755" max="10755" width="12.44140625" style="8" customWidth="1"/>
    <col min="10756" max="10756" width="6.6640625" style="8" bestFit="1" customWidth="1"/>
    <col min="10757" max="10757" width="5" style="8" bestFit="1" customWidth="1"/>
    <col min="10758" max="10758" width="5.33203125" style="8" bestFit="1" customWidth="1"/>
    <col min="10759" max="10759" width="3.109375" style="8" bestFit="1" customWidth="1"/>
    <col min="10760" max="10760" width="9" style="8" customWidth="1"/>
    <col min="10761" max="10761" width="7" style="8" bestFit="1" customWidth="1"/>
    <col min="10762" max="10762" width="6" style="8" bestFit="1" customWidth="1"/>
    <col min="10763" max="10763" width="16.109375" style="8" customWidth="1"/>
    <col min="10764" max="10764" width="5.44140625" style="8" bestFit="1" customWidth="1"/>
    <col min="10765" max="10765" width="17" style="8" customWidth="1"/>
    <col min="10766" max="10770" width="11.5546875" style="8"/>
    <col min="10771" max="10771" width="8.88671875" style="8" bestFit="1" customWidth="1"/>
    <col min="10772" max="10772" width="9.5546875" style="8" bestFit="1" customWidth="1"/>
    <col min="10773" max="10773" width="6.88671875" style="8" bestFit="1" customWidth="1"/>
    <col min="10774" max="10774" width="8.44140625" style="8" bestFit="1" customWidth="1"/>
    <col min="10775" max="10775" width="8" style="8" bestFit="1" customWidth="1"/>
    <col min="10776" max="10776" width="7.5546875" style="8" bestFit="1" customWidth="1"/>
    <col min="10777" max="10777" width="5.5546875" style="8" bestFit="1" customWidth="1"/>
    <col min="10778" max="11007" width="11.5546875" style="8"/>
    <col min="11008" max="11008" width="11.109375" style="8" bestFit="1" customWidth="1"/>
    <col min="11009" max="11009" width="10.33203125" style="8" bestFit="1" customWidth="1"/>
    <col min="11010" max="11010" width="7.109375" style="8" bestFit="1" customWidth="1"/>
    <col min="11011" max="11011" width="12.44140625" style="8" customWidth="1"/>
    <col min="11012" max="11012" width="6.6640625" style="8" bestFit="1" customWidth="1"/>
    <col min="11013" max="11013" width="5" style="8" bestFit="1" customWidth="1"/>
    <col min="11014" max="11014" width="5.33203125" style="8" bestFit="1" customWidth="1"/>
    <col min="11015" max="11015" width="3.109375" style="8" bestFit="1" customWidth="1"/>
    <col min="11016" max="11016" width="9" style="8" customWidth="1"/>
    <col min="11017" max="11017" width="7" style="8" bestFit="1" customWidth="1"/>
    <col min="11018" max="11018" width="6" style="8" bestFit="1" customWidth="1"/>
    <col min="11019" max="11019" width="16.109375" style="8" customWidth="1"/>
    <col min="11020" max="11020" width="5.44140625" style="8" bestFit="1" customWidth="1"/>
    <col min="11021" max="11021" width="17" style="8" customWidth="1"/>
    <col min="11022" max="11026" width="11.5546875" style="8"/>
    <col min="11027" max="11027" width="8.88671875" style="8" bestFit="1" customWidth="1"/>
    <col min="11028" max="11028" width="9.5546875" style="8" bestFit="1" customWidth="1"/>
    <col min="11029" max="11029" width="6.88671875" style="8" bestFit="1" customWidth="1"/>
    <col min="11030" max="11030" width="8.44140625" style="8" bestFit="1" customWidth="1"/>
    <col min="11031" max="11031" width="8" style="8" bestFit="1" customWidth="1"/>
    <col min="11032" max="11032" width="7.5546875" style="8" bestFit="1" customWidth="1"/>
    <col min="11033" max="11033" width="5.5546875" style="8" bestFit="1" customWidth="1"/>
    <col min="11034" max="11263" width="11.5546875" style="8"/>
    <col min="11264" max="11264" width="11.109375" style="8" bestFit="1" customWidth="1"/>
    <col min="11265" max="11265" width="10.33203125" style="8" bestFit="1" customWidth="1"/>
    <col min="11266" max="11266" width="7.109375" style="8" bestFit="1" customWidth="1"/>
    <col min="11267" max="11267" width="12.44140625" style="8" customWidth="1"/>
    <col min="11268" max="11268" width="6.6640625" style="8" bestFit="1" customWidth="1"/>
    <col min="11269" max="11269" width="5" style="8" bestFit="1" customWidth="1"/>
    <col min="11270" max="11270" width="5.33203125" style="8" bestFit="1" customWidth="1"/>
    <col min="11271" max="11271" width="3.109375" style="8" bestFit="1" customWidth="1"/>
    <col min="11272" max="11272" width="9" style="8" customWidth="1"/>
    <col min="11273" max="11273" width="7" style="8" bestFit="1" customWidth="1"/>
    <col min="11274" max="11274" width="6" style="8" bestFit="1" customWidth="1"/>
    <col min="11275" max="11275" width="16.109375" style="8" customWidth="1"/>
    <col min="11276" max="11276" width="5.44140625" style="8" bestFit="1" customWidth="1"/>
    <col min="11277" max="11277" width="17" style="8" customWidth="1"/>
    <col min="11278" max="11282" width="11.5546875" style="8"/>
    <col min="11283" max="11283" width="8.88671875" style="8" bestFit="1" customWidth="1"/>
    <col min="11284" max="11284" width="9.5546875" style="8" bestFit="1" customWidth="1"/>
    <col min="11285" max="11285" width="6.88671875" style="8" bestFit="1" customWidth="1"/>
    <col min="11286" max="11286" width="8.44140625" style="8" bestFit="1" customWidth="1"/>
    <col min="11287" max="11287" width="8" style="8" bestFit="1" customWidth="1"/>
    <col min="11288" max="11288" width="7.5546875" style="8" bestFit="1" customWidth="1"/>
    <col min="11289" max="11289" width="5.5546875" style="8" bestFit="1" customWidth="1"/>
    <col min="11290" max="11519" width="11.5546875" style="8"/>
    <col min="11520" max="11520" width="11.109375" style="8" bestFit="1" customWidth="1"/>
    <col min="11521" max="11521" width="10.33203125" style="8" bestFit="1" customWidth="1"/>
    <col min="11522" max="11522" width="7.109375" style="8" bestFit="1" customWidth="1"/>
    <col min="11523" max="11523" width="12.44140625" style="8" customWidth="1"/>
    <col min="11524" max="11524" width="6.6640625" style="8" bestFit="1" customWidth="1"/>
    <col min="11525" max="11525" width="5" style="8" bestFit="1" customWidth="1"/>
    <col min="11526" max="11526" width="5.33203125" style="8" bestFit="1" customWidth="1"/>
    <col min="11527" max="11527" width="3.109375" style="8" bestFit="1" customWidth="1"/>
    <col min="11528" max="11528" width="9" style="8" customWidth="1"/>
    <col min="11529" max="11529" width="7" style="8" bestFit="1" customWidth="1"/>
    <col min="11530" max="11530" width="6" style="8" bestFit="1" customWidth="1"/>
    <col min="11531" max="11531" width="16.109375" style="8" customWidth="1"/>
    <col min="11532" max="11532" width="5.44140625" style="8" bestFit="1" customWidth="1"/>
    <col min="11533" max="11533" width="17" style="8" customWidth="1"/>
    <col min="11534" max="11538" width="11.5546875" style="8"/>
    <col min="11539" max="11539" width="8.88671875" style="8" bestFit="1" customWidth="1"/>
    <col min="11540" max="11540" width="9.5546875" style="8" bestFit="1" customWidth="1"/>
    <col min="11541" max="11541" width="6.88671875" style="8" bestFit="1" customWidth="1"/>
    <col min="11542" max="11542" width="8.44140625" style="8" bestFit="1" customWidth="1"/>
    <col min="11543" max="11543" width="8" style="8" bestFit="1" customWidth="1"/>
    <col min="11544" max="11544" width="7.5546875" style="8" bestFit="1" customWidth="1"/>
    <col min="11545" max="11545" width="5.5546875" style="8" bestFit="1" customWidth="1"/>
    <col min="11546" max="11775" width="11.5546875" style="8"/>
    <col min="11776" max="11776" width="11.109375" style="8" bestFit="1" customWidth="1"/>
    <col min="11777" max="11777" width="10.33203125" style="8" bestFit="1" customWidth="1"/>
    <col min="11778" max="11778" width="7.109375" style="8" bestFit="1" customWidth="1"/>
    <col min="11779" max="11779" width="12.44140625" style="8" customWidth="1"/>
    <col min="11780" max="11780" width="6.6640625" style="8" bestFit="1" customWidth="1"/>
    <col min="11781" max="11781" width="5" style="8" bestFit="1" customWidth="1"/>
    <col min="11782" max="11782" width="5.33203125" style="8" bestFit="1" customWidth="1"/>
    <col min="11783" max="11783" width="3.109375" style="8" bestFit="1" customWidth="1"/>
    <col min="11784" max="11784" width="9" style="8" customWidth="1"/>
    <col min="11785" max="11785" width="7" style="8" bestFit="1" customWidth="1"/>
    <col min="11786" max="11786" width="6" style="8" bestFit="1" customWidth="1"/>
    <col min="11787" max="11787" width="16.109375" style="8" customWidth="1"/>
    <col min="11788" max="11788" width="5.44140625" style="8" bestFit="1" customWidth="1"/>
    <col min="11789" max="11789" width="17" style="8" customWidth="1"/>
    <col min="11790" max="11794" width="11.5546875" style="8"/>
    <col min="11795" max="11795" width="8.88671875" style="8" bestFit="1" customWidth="1"/>
    <col min="11796" max="11796" width="9.5546875" style="8" bestFit="1" customWidth="1"/>
    <col min="11797" max="11797" width="6.88671875" style="8" bestFit="1" customWidth="1"/>
    <col min="11798" max="11798" width="8.44140625" style="8" bestFit="1" customWidth="1"/>
    <col min="11799" max="11799" width="8" style="8" bestFit="1" customWidth="1"/>
    <col min="11800" max="11800" width="7.5546875" style="8" bestFit="1" customWidth="1"/>
    <col min="11801" max="11801" width="5.5546875" style="8" bestFit="1" customWidth="1"/>
    <col min="11802" max="12031" width="11.5546875" style="8"/>
    <col min="12032" max="12032" width="11.109375" style="8" bestFit="1" customWidth="1"/>
    <col min="12033" max="12033" width="10.33203125" style="8" bestFit="1" customWidth="1"/>
    <col min="12034" max="12034" width="7.109375" style="8" bestFit="1" customWidth="1"/>
    <col min="12035" max="12035" width="12.44140625" style="8" customWidth="1"/>
    <col min="12036" max="12036" width="6.6640625" style="8" bestFit="1" customWidth="1"/>
    <col min="12037" max="12037" width="5" style="8" bestFit="1" customWidth="1"/>
    <col min="12038" max="12038" width="5.33203125" style="8" bestFit="1" customWidth="1"/>
    <col min="12039" max="12039" width="3.109375" style="8" bestFit="1" customWidth="1"/>
    <col min="12040" max="12040" width="9" style="8" customWidth="1"/>
    <col min="12041" max="12041" width="7" style="8" bestFit="1" customWidth="1"/>
    <col min="12042" max="12042" width="6" style="8" bestFit="1" customWidth="1"/>
    <col min="12043" max="12043" width="16.109375" style="8" customWidth="1"/>
    <col min="12044" max="12044" width="5.44140625" style="8" bestFit="1" customWidth="1"/>
    <col min="12045" max="12045" width="17" style="8" customWidth="1"/>
    <col min="12046" max="12050" width="11.5546875" style="8"/>
    <col min="12051" max="12051" width="8.88671875" style="8" bestFit="1" customWidth="1"/>
    <col min="12052" max="12052" width="9.5546875" style="8" bestFit="1" customWidth="1"/>
    <col min="12053" max="12053" width="6.88671875" style="8" bestFit="1" customWidth="1"/>
    <col min="12054" max="12054" width="8.44140625" style="8" bestFit="1" customWidth="1"/>
    <col min="12055" max="12055" width="8" style="8" bestFit="1" customWidth="1"/>
    <col min="12056" max="12056" width="7.5546875" style="8" bestFit="1" customWidth="1"/>
    <col min="12057" max="12057" width="5.5546875" style="8" bestFit="1" customWidth="1"/>
    <col min="12058" max="12287" width="11.5546875" style="8"/>
    <col min="12288" max="12288" width="11.109375" style="8" bestFit="1" customWidth="1"/>
    <col min="12289" max="12289" width="10.33203125" style="8" bestFit="1" customWidth="1"/>
    <col min="12290" max="12290" width="7.109375" style="8" bestFit="1" customWidth="1"/>
    <col min="12291" max="12291" width="12.44140625" style="8" customWidth="1"/>
    <col min="12292" max="12292" width="6.6640625" style="8" bestFit="1" customWidth="1"/>
    <col min="12293" max="12293" width="5" style="8" bestFit="1" customWidth="1"/>
    <col min="12294" max="12294" width="5.33203125" style="8" bestFit="1" customWidth="1"/>
    <col min="12295" max="12295" width="3.109375" style="8" bestFit="1" customWidth="1"/>
    <col min="12296" max="12296" width="9" style="8" customWidth="1"/>
    <col min="12297" max="12297" width="7" style="8" bestFit="1" customWidth="1"/>
    <col min="12298" max="12298" width="6" style="8" bestFit="1" customWidth="1"/>
    <col min="12299" max="12299" width="16.109375" style="8" customWidth="1"/>
    <col min="12300" max="12300" width="5.44140625" style="8" bestFit="1" customWidth="1"/>
    <col min="12301" max="12301" width="17" style="8" customWidth="1"/>
    <col min="12302" max="12306" width="11.5546875" style="8"/>
    <col min="12307" max="12307" width="8.88671875" style="8" bestFit="1" customWidth="1"/>
    <col min="12308" max="12308" width="9.5546875" style="8" bestFit="1" customWidth="1"/>
    <col min="12309" max="12309" width="6.88671875" style="8" bestFit="1" customWidth="1"/>
    <col min="12310" max="12310" width="8.44140625" style="8" bestFit="1" customWidth="1"/>
    <col min="12311" max="12311" width="8" style="8" bestFit="1" customWidth="1"/>
    <col min="12312" max="12312" width="7.5546875" style="8" bestFit="1" customWidth="1"/>
    <col min="12313" max="12313" width="5.5546875" style="8" bestFit="1" customWidth="1"/>
    <col min="12314" max="12543" width="11.5546875" style="8"/>
    <col min="12544" max="12544" width="11.109375" style="8" bestFit="1" customWidth="1"/>
    <col min="12545" max="12545" width="10.33203125" style="8" bestFit="1" customWidth="1"/>
    <col min="12546" max="12546" width="7.109375" style="8" bestFit="1" customWidth="1"/>
    <col min="12547" max="12547" width="12.44140625" style="8" customWidth="1"/>
    <col min="12548" max="12548" width="6.6640625" style="8" bestFit="1" customWidth="1"/>
    <col min="12549" max="12549" width="5" style="8" bestFit="1" customWidth="1"/>
    <col min="12550" max="12550" width="5.33203125" style="8" bestFit="1" customWidth="1"/>
    <col min="12551" max="12551" width="3.109375" style="8" bestFit="1" customWidth="1"/>
    <col min="12552" max="12552" width="9" style="8" customWidth="1"/>
    <col min="12553" max="12553" width="7" style="8" bestFit="1" customWidth="1"/>
    <col min="12554" max="12554" width="6" style="8" bestFit="1" customWidth="1"/>
    <col min="12555" max="12555" width="16.109375" style="8" customWidth="1"/>
    <col min="12556" max="12556" width="5.44140625" style="8" bestFit="1" customWidth="1"/>
    <col min="12557" max="12557" width="17" style="8" customWidth="1"/>
    <col min="12558" max="12562" width="11.5546875" style="8"/>
    <col min="12563" max="12563" width="8.88671875" style="8" bestFit="1" customWidth="1"/>
    <col min="12564" max="12564" width="9.5546875" style="8" bestFit="1" customWidth="1"/>
    <col min="12565" max="12565" width="6.88671875" style="8" bestFit="1" customWidth="1"/>
    <col min="12566" max="12566" width="8.44140625" style="8" bestFit="1" customWidth="1"/>
    <col min="12567" max="12567" width="8" style="8" bestFit="1" customWidth="1"/>
    <col min="12568" max="12568" width="7.5546875" style="8" bestFit="1" customWidth="1"/>
    <col min="12569" max="12569" width="5.5546875" style="8" bestFit="1" customWidth="1"/>
    <col min="12570" max="12799" width="11.5546875" style="8"/>
    <col min="12800" max="12800" width="11.109375" style="8" bestFit="1" customWidth="1"/>
    <col min="12801" max="12801" width="10.33203125" style="8" bestFit="1" customWidth="1"/>
    <col min="12802" max="12802" width="7.109375" style="8" bestFit="1" customWidth="1"/>
    <col min="12803" max="12803" width="12.44140625" style="8" customWidth="1"/>
    <col min="12804" max="12804" width="6.6640625" style="8" bestFit="1" customWidth="1"/>
    <col min="12805" max="12805" width="5" style="8" bestFit="1" customWidth="1"/>
    <col min="12806" max="12806" width="5.33203125" style="8" bestFit="1" customWidth="1"/>
    <col min="12807" max="12807" width="3.109375" style="8" bestFit="1" customWidth="1"/>
    <col min="12808" max="12808" width="9" style="8" customWidth="1"/>
    <col min="12809" max="12809" width="7" style="8" bestFit="1" customWidth="1"/>
    <col min="12810" max="12810" width="6" style="8" bestFit="1" customWidth="1"/>
    <col min="12811" max="12811" width="16.109375" style="8" customWidth="1"/>
    <col min="12812" max="12812" width="5.44140625" style="8" bestFit="1" customWidth="1"/>
    <col min="12813" max="12813" width="17" style="8" customWidth="1"/>
    <col min="12814" max="12818" width="11.5546875" style="8"/>
    <col min="12819" max="12819" width="8.88671875" style="8" bestFit="1" customWidth="1"/>
    <col min="12820" max="12820" width="9.5546875" style="8" bestFit="1" customWidth="1"/>
    <col min="12821" max="12821" width="6.88671875" style="8" bestFit="1" customWidth="1"/>
    <col min="12822" max="12822" width="8.44140625" style="8" bestFit="1" customWidth="1"/>
    <col min="12823" max="12823" width="8" style="8" bestFit="1" customWidth="1"/>
    <col min="12824" max="12824" width="7.5546875" style="8" bestFit="1" customWidth="1"/>
    <col min="12825" max="12825" width="5.5546875" style="8" bestFit="1" customWidth="1"/>
    <col min="12826" max="13055" width="11.5546875" style="8"/>
    <col min="13056" max="13056" width="11.109375" style="8" bestFit="1" customWidth="1"/>
    <col min="13057" max="13057" width="10.33203125" style="8" bestFit="1" customWidth="1"/>
    <col min="13058" max="13058" width="7.109375" style="8" bestFit="1" customWidth="1"/>
    <col min="13059" max="13059" width="12.44140625" style="8" customWidth="1"/>
    <col min="13060" max="13060" width="6.6640625" style="8" bestFit="1" customWidth="1"/>
    <col min="13061" max="13061" width="5" style="8" bestFit="1" customWidth="1"/>
    <col min="13062" max="13062" width="5.33203125" style="8" bestFit="1" customWidth="1"/>
    <col min="13063" max="13063" width="3.109375" style="8" bestFit="1" customWidth="1"/>
    <col min="13064" max="13064" width="9" style="8" customWidth="1"/>
    <col min="13065" max="13065" width="7" style="8" bestFit="1" customWidth="1"/>
    <col min="13066" max="13066" width="6" style="8" bestFit="1" customWidth="1"/>
    <col min="13067" max="13067" width="16.109375" style="8" customWidth="1"/>
    <col min="13068" max="13068" width="5.44140625" style="8" bestFit="1" customWidth="1"/>
    <col min="13069" max="13069" width="17" style="8" customWidth="1"/>
    <col min="13070" max="13074" width="11.5546875" style="8"/>
    <col min="13075" max="13075" width="8.88671875" style="8" bestFit="1" customWidth="1"/>
    <col min="13076" max="13076" width="9.5546875" style="8" bestFit="1" customWidth="1"/>
    <col min="13077" max="13077" width="6.88671875" style="8" bestFit="1" customWidth="1"/>
    <col min="13078" max="13078" width="8.44140625" style="8" bestFit="1" customWidth="1"/>
    <col min="13079" max="13079" width="8" style="8" bestFit="1" customWidth="1"/>
    <col min="13080" max="13080" width="7.5546875" style="8" bestFit="1" customWidth="1"/>
    <col min="13081" max="13081" width="5.5546875" style="8" bestFit="1" customWidth="1"/>
    <col min="13082" max="13311" width="11.5546875" style="8"/>
    <col min="13312" max="13312" width="11.109375" style="8" bestFit="1" customWidth="1"/>
    <col min="13313" max="13313" width="10.33203125" style="8" bestFit="1" customWidth="1"/>
    <col min="13314" max="13314" width="7.109375" style="8" bestFit="1" customWidth="1"/>
    <col min="13315" max="13315" width="12.44140625" style="8" customWidth="1"/>
    <col min="13316" max="13316" width="6.6640625" style="8" bestFit="1" customWidth="1"/>
    <col min="13317" max="13317" width="5" style="8" bestFit="1" customWidth="1"/>
    <col min="13318" max="13318" width="5.33203125" style="8" bestFit="1" customWidth="1"/>
    <col min="13319" max="13319" width="3.109375" style="8" bestFit="1" customWidth="1"/>
    <col min="13320" max="13320" width="9" style="8" customWidth="1"/>
    <col min="13321" max="13321" width="7" style="8" bestFit="1" customWidth="1"/>
    <col min="13322" max="13322" width="6" style="8" bestFit="1" customWidth="1"/>
    <col min="13323" max="13323" width="16.109375" style="8" customWidth="1"/>
    <col min="13324" max="13324" width="5.44140625" style="8" bestFit="1" customWidth="1"/>
    <col min="13325" max="13325" width="17" style="8" customWidth="1"/>
    <col min="13326" max="13330" width="11.5546875" style="8"/>
    <col min="13331" max="13331" width="8.88671875" style="8" bestFit="1" customWidth="1"/>
    <col min="13332" max="13332" width="9.5546875" style="8" bestFit="1" customWidth="1"/>
    <col min="13333" max="13333" width="6.88671875" style="8" bestFit="1" customWidth="1"/>
    <col min="13334" max="13334" width="8.44140625" style="8" bestFit="1" customWidth="1"/>
    <col min="13335" max="13335" width="8" style="8" bestFit="1" customWidth="1"/>
    <col min="13336" max="13336" width="7.5546875" style="8" bestFit="1" customWidth="1"/>
    <col min="13337" max="13337" width="5.5546875" style="8" bestFit="1" customWidth="1"/>
    <col min="13338" max="13567" width="11.5546875" style="8"/>
    <col min="13568" max="13568" width="11.109375" style="8" bestFit="1" customWidth="1"/>
    <col min="13569" max="13569" width="10.33203125" style="8" bestFit="1" customWidth="1"/>
    <col min="13570" max="13570" width="7.109375" style="8" bestFit="1" customWidth="1"/>
    <col min="13571" max="13571" width="12.44140625" style="8" customWidth="1"/>
    <col min="13572" max="13572" width="6.6640625" style="8" bestFit="1" customWidth="1"/>
    <col min="13573" max="13573" width="5" style="8" bestFit="1" customWidth="1"/>
    <col min="13574" max="13574" width="5.33203125" style="8" bestFit="1" customWidth="1"/>
    <col min="13575" max="13575" width="3.109375" style="8" bestFit="1" customWidth="1"/>
    <col min="13576" max="13576" width="9" style="8" customWidth="1"/>
    <col min="13577" max="13577" width="7" style="8" bestFit="1" customWidth="1"/>
    <col min="13578" max="13578" width="6" style="8" bestFit="1" customWidth="1"/>
    <col min="13579" max="13579" width="16.109375" style="8" customWidth="1"/>
    <col min="13580" max="13580" width="5.44140625" style="8" bestFit="1" customWidth="1"/>
    <col min="13581" max="13581" width="17" style="8" customWidth="1"/>
    <col min="13582" max="13586" width="11.5546875" style="8"/>
    <col min="13587" max="13587" width="8.88671875" style="8" bestFit="1" customWidth="1"/>
    <col min="13588" max="13588" width="9.5546875" style="8" bestFit="1" customWidth="1"/>
    <col min="13589" max="13589" width="6.88671875" style="8" bestFit="1" customWidth="1"/>
    <col min="13590" max="13590" width="8.44140625" style="8" bestFit="1" customWidth="1"/>
    <col min="13591" max="13591" width="8" style="8" bestFit="1" customWidth="1"/>
    <col min="13592" max="13592" width="7.5546875" style="8" bestFit="1" customWidth="1"/>
    <col min="13593" max="13593" width="5.5546875" style="8" bestFit="1" customWidth="1"/>
    <col min="13594" max="13823" width="11.5546875" style="8"/>
    <col min="13824" max="13824" width="11.109375" style="8" bestFit="1" customWidth="1"/>
    <col min="13825" max="13825" width="10.33203125" style="8" bestFit="1" customWidth="1"/>
    <col min="13826" max="13826" width="7.109375" style="8" bestFit="1" customWidth="1"/>
    <col min="13827" max="13827" width="12.44140625" style="8" customWidth="1"/>
    <col min="13828" max="13828" width="6.6640625" style="8" bestFit="1" customWidth="1"/>
    <col min="13829" max="13829" width="5" style="8" bestFit="1" customWidth="1"/>
    <col min="13830" max="13830" width="5.33203125" style="8" bestFit="1" customWidth="1"/>
    <col min="13831" max="13831" width="3.109375" style="8" bestFit="1" customWidth="1"/>
    <col min="13832" max="13832" width="9" style="8" customWidth="1"/>
    <col min="13833" max="13833" width="7" style="8" bestFit="1" customWidth="1"/>
    <col min="13834" max="13834" width="6" style="8" bestFit="1" customWidth="1"/>
    <col min="13835" max="13835" width="16.109375" style="8" customWidth="1"/>
    <col min="13836" max="13836" width="5.44140625" style="8" bestFit="1" customWidth="1"/>
    <col min="13837" max="13837" width="17" style="8" customWidth="1"/>
    <col min="13838" max="13842" width="11.5546875" style="8"/>
    <col min="13843" max="13843" width="8.88671875" style="8" bestFit="1" customWidth="1"/>
    <col min="13844" max="13844" width="9.5546875" style="8" bestFit="1" customWidth="1"/>
    <col min="13845" max="13845" width="6.88671875" style="8" bestFit="1" customWidth="1"/>
    <col min="13846" max="13846" width="8.44140625" style="8" bestFit="1" customWidth="1"/>
    <col min="13847" max="13847" width="8" style="8" bestFit="1" customWidth="1"/>
    <col min="13848" max="13848" width="7.5546875" style="8" bestFit="1" customWidth="1"/>
    <col min="13849" max="13849" width="5.5546875" style="8" bestFit="1" customWidth="1"/>
    <col min="13850" max="14079" width="11.5546875" style="8"/>
    <col min="14080" max="14080" width="11.109375" style="8" bestFit="1" customWidth="1"/>
    <col min="14081" max="14081" width="10.33203125" style="8" bestFit="1" customWidth="1"/>
    <col min="14082" max="14082" width="7.109375" style="8" bestFit="1" customWidth="1"/>
    <col min="14083" max="14083" width="12.44140625" style="8" customWidth="1"/>
    <col min="14084" max="14084" width="6.6640625" style="8" bestFit="1" customWidth="1"/>
    <col min="14085" max="14085" width="5" style="8" bestFit="1" customWidth="1"/>
    <col min="14086" max="14086" width="5.33203125" style="8" bestFit="1" customWidth="1"/>
    <col min="14087" max="14087" width="3.109375" style="8" bestFit="1" customWidth="1"/>
    <col min="14088" max="14088" width="9" style="8" customWidth="1"/>
    <col min="14089" max="14089" width="7" style="8" bestFit="1" customWidth="1"/>
    <col min="14090" max="14090" width="6" style="8" bestFit="1" customWidth="1"/>
    <col min="14091" max="14091" width="16.109375" style="8" customWidth="1"/>
    <col min="14092" max="14092" width="5.44140625" style="8" bestFit="1" customWidth="1"/>
    <col min="14093" max="14093" width="17" style="8" customWidth="1"/>
    <col min="14094" max="14098" width="11.5546875" style="8"/>
    <col min="14099" max="14099" width="8.88671875" style="8" bestFit="1" customWidth="1"/>
    <col min="14100" max="14100" width="9.5546875" style="8" bestFit="1" customWidth="1"/>
    <col min="14101" max="14101" width="6.88671875" style="8" bestFit="1" customWidth="1"/>
    <col min="14102" max="14102" width="8.44140625" style="8" bestFit="1" customWidth="1"/>
    <col min="14103" max="14103" width="8" style="8" bestFit="1" customWidth="1"/>
    <col min="14104" max="14104" width="7.5546875" style="8" bestFit="1" customWidth="1"/>
    <col min="14105" max="14105" width="5.5546875" style="8" bestFit="1" customWidth="1"/>
    <col min="14106" max="14335" width="11.5546875" style="8"/>
    <col min="14336" max="14336" width="11.109375" style="8" bestFit="1" customWidth="1"/>
    <col min="14337" max="14337" width="10.33203125" style="8" bestFit="1" customWidth="1"/>
    <col min="14338" max="14338" width="7.109375" style="8" bestFit="1" customWidth="1"/>
    <col min="14339" max="14339" width="12.44140625" style="8" customWidth="1"/>
    <col min="14340" max="14340" width="6.6640625" style="8" bestFit="1" customWidth="1"/>
    <col min="14341" max="14341" width="5" style="8" bestFit="1" customWidth="1"/>
    <col min="14342" max="14342" width="5.33203125" style="8" bestFit="1" customWidth="1"/>
    <col min="14343" max="14343" width="3.109375" style="8" bestFit="1" customWidth="1"/>
    <col min="14344" max="14344" width="9" style="8" customWidth="1"/>
    <col min="14345" max="14345" width="7" style="8" bestFit="1" customWidth="1"/>
    <col min="14346" max="14346" width="6" style="8" bestFit="1" customWidth="1"/>
    <col min="14347" max="14347" width="16.109375" style="8" customWidth="1"/>
    <col min="14348" max="14348" width="5.44140625" style="8" bestFit="1" customWidth="1"/>
    <col min="14349" max="14349" width="17" style="8" customWidth="1"/>
    <col min="14350" max="14354" width="11.5546875" style="8"/>
    <col min="14355" max="14355" width="8.88671875" style="8" bestFit="1" customWidth="1"/>
    <col min="14356" max="14356" width="9.5546875" style="8" bestFit="1" customWidth="1"/>
    <col min="14357" max="14357" width="6.88671875" style="8" bestFit="1" customWidth="1"/>
    <col min="14358" max="14358" width="8.44140625" style="8" bestFit="1" customWidth="1"/>
    <col min="14359" max="14359" width="8" style="8" bestFit="1" customWidth="1"/>
    <col min="14360" max="14360" width="7.5546875" style="8" bestFit="1" customWidth="1"/>
    <col min="14361" max="14361" width="5.5546875" style="8" bestFit="1" customWidth="1"/>
    <col min="14362" max="14591" width="11.5546875" style="8"/>
    <col min="14592" max="14592" width="11.109375" style="8" bestFit="1" customWidth="1"/>
    <col min="14593" max="14593" width="10.33203125" style="8" bestFit="1" customWidth="1"/>
    <col min="14594" max="14594" width="7.109375" style="8" bestFit="1" customWidth="1"/>
    <col min="14595" max="14595" width="12.44140625" style="8" customWidth="1"/>
    <col min="14596" max="14596" width="6.6640625" style="8" bestFit="1" customWidth="1"/>
    <col min="14597" max="14597" width="5" style="8" bestFit="1" customWidth="1"/>
    <col min="14598" max="14598" width="5.33203125" style="8" bestFit="1" customWidth="1"/>
    <col min="14599" max="14599" width="3.109375" style="8" bestFit="1" customWidth="1"/>
    <col min="14600" max="14600" width="9" style="8" customWidth="1"/>
    <col min="14601" max="14601" width="7" style="8" bestFit="1" customWidth="1"/>
    <col min="14602" max="14602" width="6" style="8" bestFit="1" customWidth="1"/>
    <col min="14603" max="14603" width="16.109375" style="8" customWidth="1"/>
    <col min="14604" max="14604" width="5.44140625" style="8" bestFit="1" customWidth="1"/>
    <col min="14605" max="14605" width="17" style="8" customWidth="1"/>
    <col min="14606" max="14610" width="11.5546875" style="8"/>
    <col min="14611" max="14611" width="8.88671875" style="8" bestFit="1" customWidth="1"/>
    <col min="14612" max="14612" width="9.5546875" style="8" bestFit="1" customWidth="1"/>
    <col min="14613" max="14613" width="6.88671875" style="8" bestFit="1" customWidth="1"/>
    <col min="14614" max="14614" width="8.44140625" style="8" bestFit="1" customWidth="1"/>
    <col min="14615" max="14615" width="8" style="8" bestFit="1" customWidth="1"/>
    <col min="14616" max="14616" width="7.5546875" style="8" bestFit="1" customWidth="1"/>
    <col min="14617" max="14617" width="5.5546875" style="8" bestFit="1" customWidth="1"/>
    <col min="14618" max="14847" width="11.5546875" style="8"/>
    <col min="14848" max="14848" width="11.109375" style="8" bestFit="1" customWidth="1"/>
    <col min="14849" max="14849" width="10.33203125" style="8" bestFit="1" customWidth="1"/>
    <col min="14850" max="14850" width="7.109375" style="8" bestFit="1" customWidth="1"/>
    <col min="14851" max="14851" width="12.44140625" style="8" customWidth="1"/>
    <col min="14852" max="14852" width="6.6640625" style="8" bestFit="1" customWidth="1"/>
    <col min="14853" max="14853" width="5" style="8" bestFit="1" customWidth="1"/>
    <col min="14854" max="14854" width="5.33203125" style="8" bestFit="1" customWidth="1"/>
    <col min="14855" max="14855" width="3.109375" style="8" bestFit="1" customWidth="1"/>
    <col min="14856" max="14856" width="9" style="8" customWidth="1"/>
    <col min="14857" max="14857" width="7" style="8" bestFit="1" customWidth="1"/>
    <col min="14858" max="14858" width="6" style="8" bestFit="1" customWidth="1"/>
    <col min="14859" max="14859" width="16.109375" style="8" customWidth="1"/>
    <col min="14860" max="14860" width="5.44140625" style="8" bestFit="1" customWidth="1"/>
    <col min="14861" max="14861" width="17" style="8" customWidth="1"/>
    <col min="14862" max="14866" width="11.5546875" style="8"/>
    <col min="14867" max="14867" width="8.88671875" style="8" bestFit="1" customWidth="1"/>
    <col min="14868" max="14868" width="9.5546875" style="8" bestFit="1" customWidth="1"/>
    <col min="14869" max="14869" width="6.88671875" style="8" bestFit="1" customWidth="1"/>
    <col min="14870" max="14870" width="8.44140625" style="8" bestFit="1" customWidth="1"/>
    <col min="14871" max="14871" width="8" style="8" bestFit="1" customWidth="1"/>
    <col min="14872" max="14872" width="7.5546875" style="8" bestFit="1" customWidth="1"/>
    <col min="14873" max="14873" width="5.5546875" style="8" bestFit="1" customWidth="1"/>
    <col min="14874" max="15103" width="11.5546875" style="8"/>
    <col min="15104" max="15104" width="11.109375" style="8" bestFit="1" customWidth="1"/>
    <col min="15105" max="15105" width="10.33203125" style="8" bestFit="1" customWidth="1"/>
    <col min="15106" max="15106" width="7.109375" style="8" bestFit="1" customWidth="1"/>
    <col min="15107" max="15107" width="12.44140625" style="8" customWidth="1"/>
    <col min="15108" max="15108" width="6.6640625" style="8" bestFit="1" customWidth="1"/>
    <col min="15109" max="15109" width="5" style="8" bestFit="1" customWidth="1"/>
    <col min="15110" max="15110" width="5.33203125" style="8" bestFit="1" customWidth="1"/>
    <col min="15111" max="15111" width="3.109375" style="8" bestFit="1" customWidth="1"/>
    <col min="15112" max="15112" width="9" style="8" customWidth="1"/>
    <col min="15113" max="15113" width="7" style="8" bestFit="1" customWidth="1"/>
    <col min="15114" max="15114" width="6" style="8" bestFit="1" customWidth="1"/>
    <col min="15115" max="15115" width="16.109375" style="8" customWidth="1"/>
    <col min="15116" max="15116" width="5.44140625" style="8" bestFit="1" customWidth="1"/>
    <col min="15117" max="15117" width="17" style="8" customWidth="1"/>
    <col min="15118" max="15122" width="11.5546875" style="8"/>
    <col min="15123" max="15123" width="8.88671875" style="8" bestFit="1" customWidth="1"/>
    <col min="15124" max="15124" width="9.5546875" style="8" bestFit="1" customWidth="1"/>
    <col min="15125" max="15125" width="6.88671875" style="8" bestFit="1" customWidth="1"/>
    <col min="15126" max="15126" width="8.44140625" style="8" bestFit="1" customWidth="1"/>
    <col min="15127" max="15127" width="8" style="8" bestFit="1" customWidth="1"/>
    <col min="15128" max="15128" width="7.5546875" style="8" bestFit="1" customWidth="1"/>
    <col min="15129" max="15129" width="5.5546875" style="8" bestFit="1" customWidth="1"/>
    <col min="15130" max="15359" width="11.5546875" style="8"/>
    <col min="15360" max="15360" width="11.109375" style="8" bestFit="1" customWidth="1"/>
    <col min="15361" max="15361" width="10.33203125" style="8" bestFit="1" customWidth="1"/>
    <col min="15362" max="15362" width="7.109375" style="8" bestFit="1" customWidth="1"/>
    <col min="15363" max="15363" width="12.44140625" style="8" customWidth="1"/>
    <col min="15364" max="15364" width="6.6640625" style="8" bestFit="1" customWidth="1"/>
    <col min="15365" max="15365" width="5" style="8" bestFit="1" customWidth="1"/>
    <col min="15366" max="15366" width="5.33203125" style="8" bestFit="1" customWidth="1"/>
    <col min="15367" max="15367" width="3.109375" style="8" bestFit="1" customWidth="1"/>
    <col min="15368" max="15368" width="9" style="8" customWidth="1"/>
    <col min="15369" max="15369" width="7" style="8" bestFit="1" customWidth="1"/>
    <col min="15370" max="15370" width="6" style="8" bestFit="1" customWidth="1"/>
    <col min="15371" max="15371" width="16.109375" style="8" customWidth="1"/>
    <col min="15372" max="15372" width="5.44140625" style="8" bestFit="1" customWidth="1"/>
    <col min="15373" max="15373" width="17" style="8" customWidth="1"/>
    <col min="15374" max="15378" width="11.5546875" style="8"/>
    <col min="15379" max="15379" width="8.88671875" style="8" bestFit="1" customWidth="1"/>
    <col min="15380" max="15380" width="9.5546875" style="8" bestFit="1" customWidth="1"/>
    <col min="15381" max="15381" width="6.88671875" style="8" bestFit="1" customWidth="1"/>
    <col min="15382" max="15382" width="8.44140625" style="8" bestFit="1" customWidth="1"/>
    <col min="15383" max="15383" width="8" style="8" bestFit="1" customWidth="1"/>
    <col min="15384" max="15384" width="7.5546875" style="8" bestFit="1" customWidth="1"/>
    <col min="15385" max="15385" width="5.5546875" style="8" bestFit="1" customWidth="1"/>
    <col min="15386" max="15615" width="11.5546875" style="8"/>
    <col min="15616" max="15616" width="11.109375" style="8" bestFit="1" customWidth="1"/>
    <col min="15617" max="15617" width="10.33203125" style="8" bestFit="1" customWidth="1"/>
    <col min="15618" max="15618" width="7.109375" style="8" bestFit="1" customWidth="1"/>
    <col min="15619" max="15619" width="12.44140625" style="8" customWidth="1"/>
    <col min="15620" max="15620" width="6.6640625" style="8" bestFit="1" customWidth="1"/>
    <col min="15621" max="15621" width="5" style="8" bestFit="1" customWidth="1"/>
    <col min="15622" max="15622" width="5.33203125" style="8" bestFit="1" customWidth="1"/>
    <col min="15623" max="15623" width="3.109375" style="8" bestFit="1" customWidth="1"/>
    <col min="15624" max="15624" width="9" style="8" customWidth="1"/>
    <col min="15625" max="15625" width="7" style="8" bestFit="1" customWidth="1"/>
    <col min="15626" max="15626" width="6" style="8" bestFit="1" customWidth="1"/>
    <col min="15627" max="15627" width="16.109375" style="8" customWidth="1"/>
    <col min="15628" max="15628" width="5.44140625" style="8" bestFit="1" customWidth="1"/>
    <col min="15629" max="15629" width="17" style="8" customWidth="1"/>
    <col min="15630" max="15634" width="11.5546875" style="8"/>
    <col min="15635" max="15635" width="8.88671875" style="8" bestFit="1" customWidth="1"/>
    <col min="15636" max="15636" width="9.5546875" style="8" bestFit="1" customWidth="1"/>
    <col min="15637" max="15637" width="6.88671875" style="8" bestFit="1" customWidth="1"/>
    <col min="15638" max="15638" width="8.44140625" style="8" bestFit="1" customWidth="1"/>
    <col min="15639" max="15639" width="8" style="8" bestFit="1" customWidth="1"/>
    <col min="15640" max="15640" width="7.5546875" style="8" bestFit="1" customWidth="1"/>
    <col min="15641" max="15641" width="5.5546875" style="8" bestFit="1" customWidth="1"/>
    <col min="15642" max="15871" width="11.5546875" style="8"/>
    <col min="15872" max="15872" width="11.109375" style="8" bestFit="1" customWidth="1"/>
    <col min="15873" max="15873" width="10.33203125" style="8" bestFit="1" customWidth="1"/>
    <col min="15874" max="15874" width="7.109375" style="8" bestFit="1" customWidth="1"/>
    <col min="15875" max="15875" width="12.44140625" style="8" customWidth="1"/>
    <col min="15876" max="15876" width="6.6640625" style="8" bestFit="1" customWidth="1"/>
    <col min="15877" max="15877" width="5" style="8" bestFit="1" customWidth="1"/>
    <col min="15878" max="15878" width="5.33203125" style="8" bestFit="1" customWidth="1"/>
    <col min="15879" max="15879" width="3.109375" style="8" bestFit="1" customWidth="1"/>
    <col min="15880" max="15880" width="9" style="8" customWidth="1"/>
    <col min="15881" max="15881" width="7" style="8" bestFit="1" customWidth="1"/>
    <col min="15882" max="15882" width="6" style="8" bestFit="1" customWidth="1"/>
    <col min="15883" max="15883" width="16.109375" style="8" customWidth="1"/>
    <col min="15884" max="15884" width="5.44140625" style="8" bestFit="1" customWidth="1"/>
    <col min="15885" max="15885" width="17" style="8" customWidth="1"/>
    <col min="15886" max="15890" width="11.5546875" style="8"/>
    <col min="15891" max="15891" width="8.88671875" style="8" bestFit="1" customWidth="1"/>
    <col min="15892" max="15892" width="9.5546875" style="8" bestFit="1" customWidth="1"/>
    <col min="15893" max="15893" width="6.88671875" style="8" bestFit="1" customWidth="1"/>
    <col min="15894" max="15894" width="8.44140625" style="8" bestFit="1" customWidth="1"/>
    <col min="15895" max="15895" width="8" style="8" bestFit="1" customWidth="1"/>
    <col min="15896" max="15896" width="7.5546875" style="8" bestFit="1" customWidth="1"/>
    <col min="15897" max="15897" width="5.5546875" style="8" bestFit="1" customWidth="1"/>
    <col min="15898" max="16127" width="11.5546875" style="8"/>
    <col min="16128" max="16128" width="11.109375" style="8" bestFit="1" customWidth="1"/>
    <col min="16129" max="16129" width="10.33203125" style="8" bestFit="1" customWidth="1"/>
    <col min="16130" max="16130" width="7.109375" style="8" bestFit="1" customWidth="1"/>
    <col min="16131" max="16131" width="12.44140625" style="8" customWidth="1"/>
    <col min="16132" max="16132" width="6.6640625" style="8" bestFit="1" customWidth="1"/>
    <col min="16133" max="16133" width="5" style="8" bestFit="1" customWidth="1"/>
    <col min="16134" max="16134" width="5.33203125" style="8" bestFit="1" customWidth="1"/>
    <col min="16135" max="16135" width="3.109375" style="8" bestFit="1" customWidth="1"/>
    <col min="16136" max="16136" width="9" style="8" customWidth="1"/>
    <col min="16137" max="16137" width="7" style="8" bestFit="1" customWidth="1"/>
    <col min="16138" max="16138" width="6" style="8" bestFit="1" customWidth="1"/>
    <col min="16139" max="16139" width="16.109375" style="8" customWidth="1"/>
    <col min="16140" max="16140" width="5.44140625" style="8" bestFit="1" customWidth="1"/>
    <col min="16141" max="16141" width="17" style="8" customWidth="1"/>
    <col min="16142" max="16146" width="11.5546875" style="8"/>
    <col min="16147" max="16147" width="8.88671875" style="8" bestFit="1" customWidth="1"/>
    <col min="16148" max="16148" width="9.5546875" style="8" bestFit="1" customWidth="1"/>
    <col min="16149" max="16149" width="6.88671875" style="8" bestFit="1" customWidth="1"/>
    <col min="16150" max="16150" width="8.44140625" style="8" bestFit="1" customWidth="1"/>
    <col min="16151" max="16151" width="8" style="8" bestFit="1" customWidth="1"/>
    <col min="16152" max="16152" width="7.5546875" style="8" bestFit="1" customWidth="1"/>
    <col min="16153" max="16153" width="5.5546875" style="8" bestFit="1" customWidth="1"/>
    <col min="16154" max="16383" width="11.5546875" style="8"/>
    <col min="16384" max="16384" width="11.5546875" style="8" customWidth="1"/>
  </cols>
  <sheetData>
    <row r="2" spans="2:60" ht="18.75" customHeight="1" x14ac:dyDescent="0.3">
      <c r="B2" s="337" t="s">
        <v>103</v>
      </c>
      <c r="C2" s="337"/>
      <c r="D2" s="337"/>
      <c r="E2" s="337"/>
      <c r="F2" s="338" t="str">
        <f>"Dethlefstwiete Maikstraße"</f>
        <v>Dethlefstwiete Maikstraße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5" t="s">
        <v>101</v>
      </c>
      <c r="R2" s="335"/>
      <c r="S2" s="220">
        <f ca="1">TODAY()</f>
        <v>46209</v>
      </c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U2" s="332"/>
      <c r="AV2" s="332"/>
      <c r="AW2" s="332"/>
      <c r="AX2" s="332"/>
      <c r="AY2" s="332"/>
      <c r="AZ2" s="332"/>
      <c r="BA2" s="332"/>
      <c r="BB2" s="332"/>
      <c r="BC2" s="332"/>
      <c r="BD2" s="332"/>
      <c r="BE2" s="332"/>
      <c r="BF2" s="332"/>
      <c r="BG2" s="332"/>
      <c r="BH2" s="332"/>
    </row>
    <row r="3" spans="2:60" ht="18.75" customHeight="1" x14ac:dyDescent="0.3">
      <c r="B3" s="337" t="s">
        <v>64</v>
      </c>
      <c r="C3" s="337"/>
      <c r="D3" s="337"/>
      <c r="E3" s="337"/>
      <c r="F3" s="338" t="str">
        <f>"S-23/0118"</f>
        <v>S-23/0118</v>
      </c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U3" s="332"/>
      <c r="AV3" s="332"/>
      <c r="AW3" s="332"/>
      <c r="AX3" s="332"/>
      <c r="AY3" s="332"/>
      <c r="AZ3" s="332"/>
      <c r="BA3" s="332"/>
      <c r="BB3" s="332"/>
      <c r="BC3" s="332"/>
      <c r="BD3" s="332"/>
      <c r="BE3" s="332"/>
      <c r="BF3" s="332"/>
      <c r="BG3" s="332"/>
      <c r="BH3" s="332"/>
    </row>
    <row r="4" spans="2:60" ht="14.25" customHeight="1" x14ac:dyDescent="0.3"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G4" s="322"/>
      <c r="AH4" s="322"/>
      <c r="AI4" s="322"/>
      <c r="AJ4" s="322"/>
      <c r="AK4" s="322"/>
      <c r="AU4" s="332"/>
      <c r="AV4" s="332"/>
      <c r="AW4" s="332"/>
      <c r="AX4" s="332"/>
      <c r="AY4" s="332"/>
      <c r="AZ4" s="332"/>
      <c r="BA4" s="332"/>
      <c r="BB4" s="332"/>
      <c r="BC4" s="332"/>
      <c r="BD4" s="332"/>
      <c r="BE4" s="332"/>
      <c r="BF4" s="332"/>
      <c r="BG4" s="332"/>
      <c r="BH4" s="332"/>
    </row>
    <row r="5" spans="2:60" ht="18.75" customHeight="1" x14ac:dyDescent="0.3"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U5" s="332"/>
      <c r="AV5" s="332"/>
      <c r="AW5" s="332"/>
      <c r="AX5" s="332"/>
      <c r="AY5" s="332"/>
      <c r="AZ5" s="332"/>
      <c r="BA5" s="332"/>
      <c r="BB5" s="332"/>
      <c r="BC5" s="332"/>
      <c r="BD5" s="332"/>
      <c r="BE5" s="332"/>
      <c r="BF5" s="332"/>
      <c r="BG5" s="332"/>
      <c r="BH5" s="332"/>
    </row>
    <row r="6" spans="2:60" ht="18.75" customHeight="1" x14ac:dyDescent="0.3"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U6" s="332"/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2"/>
      <c r="BG6" s="332"/>
      <c r="BH6" s="332"/>
    </row>
    <row r="7" spans="2:60" ht="18.75" customHeight="1" x14ac:dyDescent="0.3"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U7" s="332"/>
      <c r="AV7" s="332"/>
      <c r="AW7" s="332"/>
      <c r="AX7" s="332"/>
      <c r="AY7" s="332"/>
      <c r="AZ7" s="332"/>
      <c r="BA7" s="332"/>
      <c r="BB7" s="332"/>
      <c r="BC7" s="332"/>
      <c r="BD7" s="332"/>
      <c r="BE7" s="332"/>
      <c r="BF7" s="332"/>
      <c r="BG7" s="332"/>
      <c r="BH7" s="332"/>
    </row>
    <row r="8" spans="2:60" ht="18.75" customHeight="1" x14ac:dyDescent="0.3"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U8" s="332"/>
      <c r="AV8" s="332"/>
      <c r="AW8" s="332"/>
      <c r="AX8" s="332"/>
      <c r="AY8" s="332"/>
      <c r="AZ8" s="332"/>
      <c r="BA8" s="332"/>
      <c r="BB8" s="332"/>
      <c r="BC8" s="332"/>
      <c r="BD8" s="332"/>
      <c r="BE8" s="332"/>
      <c r="BF8" s="332"/>
      <c r="BG8" s="332"/>
      <c r="BH8" s="332"/>
    </row>
    <row r="9" spans="2:60" ht="18.75" customHeight="1" x14ac:dyDescent="0.3"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U9" s="332"/>
      <c r="AV9" s="332"/>
      <c r="AW9" s="332"/>
      <c r="AX9" s="332"/>
      <c r="AY9" s="332"/>
      <c r="AZ9" s="332"/>
      <c r="BA9" s="332"/>
      <c r="BB9" s="332"/>
      <c r="BC9" s="332"/>
      <c r="BD9" s="332"/>
      <c r="BE9" s="332"/>
      <c r="BF9" s="332"/>
      <c r="BG9" s="332"/>
      <c r="BH9" s="332"/>
    </row>
    <row r="10" spans="2:60" ht="18.75" customHeight="1" x14ac:dyDescent="0.3"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U10" s="332"/>
      <c r="AV10" s="332"/>
      <c r="AW10" s="332"/>
      <c r="AX10" s="332"/>
      <c r="AY10" s="332"/>
      <c r="AZ10" s="332"/>
      <c r="BA10" s="332"/>
      <c r="BB10" s="332"/>
      <c r="BC10" s="332"/>
      <c r="BD10" s="332"/>
      <c r="BE10" s="332"/>
      <c r="BF10" s="332"/>
      <c r="BG10" s="332"/>
      <c r="BH10" s="332"/>
    </row>
    <row r="11" spans="2:60" ht="14.25" customHeight="1" x14ac:dyDescent="0.3"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G11" s="322"/>
      <c r="AH11" s="322"/>
      <c r="AI11" s="322"/>
      <c r="AJ11" s="322"/>
      <c r="AK11" s="322"/>
      <c r="AU11" s="332"/>
      <c r="AV11" s="332"/>
      <c r="AW11" s="332"/>
      <c r="AX11" s="332"/>
      <c r="AY11" s="332"/>
      <c r="AZ11" s="332"/>
      <c r="BA11" s="332"/>
      <c r="BB11" s="332"/>
      <c r="BC11" s="332"/>
      <c r="BD11" s="332"/>
      <c r="BE11" s="332"/>
      <c r="BF11" s="332"/>
      <c r="BG11" s="332"/>
      <c r="BH11" s="332"/>
    </row>
    <row r="12" spans="2:60" ht="14.25" customHeight="1" x14ac:dyDescent="0.3">
      <c r="C12" s="82"/>
      <c r="D12" s="82"/>
      <c r="E12" s="82"/>
      <c r="F12" s="82"/>
      <c r="J12" s="82"/>
      <c r="N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G12" s="82"/>
      <c r="AH12" s="82"/>
      <c r="AI12" s="82"/>
      <c r="AJ12" s="82"/>
      <c r="AK12" s="82"/>
      <c r="AU12" s="9"/>
      <c r="AV12" s="9"/>
      <c r="AW12" s="9"/>
      <c r="AX12" s="116"/>
      <c r="AY12" s="116"/>
      <c r="AZ12" s="116"/>
      <c r="BA12" s="116"/>
      <c r="BB12" s="116"/>
      <c r="BC12" s="85"/>
      <c r="BD12" s="10"/>
      <c r="BE12" s="11"/>
    </row>
    <row r="13" spans="2:60" ht="18.75" customHeight="1" x14ac:dyDescent="0.3">
      <c r="B13" s="331" t="s">
        <v>104</v>
      </c>
      <c r="C13" s="331"/>
      <c r="D13" s="331"/>
      <c r="E13" s="331"/>
      <c r="F13" s="330">
        <v>79301135</v>
      </c>
      <c r="G13" s="330"/>
      <c r="H13" s="330"/>
      <c r="I13" s="330"/>
      <c r="J13" s="330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U13" s="327" t="s">
        <v>0</v>
      </c>
      <c r="AV13" s="327"/>
      <c r="AW13" s="336" t="str">
        <f>F2</f>
        <v>Dethlefstwiete Maikstraße</v>
      </c>
      <c r="AX13" s="336"/>
      <c r="AY13" s="336"/>
      <c r="AZ13" s="336"/>
      <c r="BA13" s="327" t="s">
        <v>63</v>
      </c>
      <c r="BB13" s="327"/>
      <c r="BC13" s="326">
        <f>F13</f>
        <v>79301135</v>
      </c>
      <c r="BD13" s="326"/>
      <c r="BE13" s="327" t="s">
        <v>58</v>
      </c>
      <c r="BF13" s="327"/>
      <c r="BG13" s="333">
        <f ca="1">TODAY()</f>
        <v>46209</v>
      </c>
      <c r="BH13" s="333"/>
    </row>
    <row r="14" spans="2:60" ht="18.75" customHeight="1" x14ac:dyDescent="0.3">
      <c r="B14" s="331" t="s">
        <v>108</v>
      </c>
      <c r="C14" s="331"/>
      <c r="D14" s="331"/>
      <c r="E14" s="331"/>
      <c r="F14" s="330">
        <v>79301135</v>
      </c>
      <c r="G14" s="330"/>
      <c r="H14" s="330"/>
      <c r="I14" s="330"/>
      <c r="J14" s="330"/>
      <c r="K14" s="331" t="s">
        <v>71</v>
      </c>
      <c r="L14" s="331"/>
      <c r="M14" s="331"/>
      <c r="N14" s="334"/>
      <c r="O14" s="334"/>
      <c r="P14" s="334"/>
      <c r="Q14" s="335" t="s">
        <v>20</v>
      </c>
      <c r="R14" s="335"/>
      <c r="S14" s="119"/>
      <c r="T14" s="117"/>
      <c r="U14" s="118"/>
      <c r="V14" s="118"/>
      <c r="W14" s="118"/>
      <c r="X14" s="117"/>
      <c r="Y14" s="117"/>
      <c r="Z14" s="117"/>
      <c r="AA14" s="117"/>
      <c r="AB14" s="117"/>
      <c r="AC14" s="117"/>
      <c r="AD14" s="117"/>
      <c r="AE14" s="117"/>
      <c r="AF14" s="117"/>
      <c r="AU14" s="327" t="s">
        <v>64</v>
      </c>
      <c r="AV14" s="327"/>
      <c r="AW14" s="336" t="str">
        <f>F3</f>
        <v>S-23/0118</v>
      </c>
      <c r="AX14" s="336"/>
      <c r="AY14" s="336"/>
      <c r="AZ14" s="336"/>
      <c r="BA14" s="327" t="s">
        <v>108</v>
      </c>
      <c r="BB14" s="327"/>
      <c r="BC14" s="326">
        <f>F14</f>
        <v>79301135</v>
      </c>
      <c r="BD14" s="326"/>
      <c r="BE14" s="327" t="s">
        <v>71</v>
      </c>
      <c r="BF14" s="327"/>
      <c r="BG14" s="326">
        <f>N14</f>
        <v>0</v>
      </c>
      <c r="BH14" s="328"/>
    </row>
    <row r="15" spans="2:60" ht="18.75" customHeight="1" x14ac:dyDescent="0.3">
      <c r="B15" s="329" t="s">
        <v>109</v>
      </c>
      <c r="C15" s="329"/>
      <c r="D15" s="329"/>
      <c r="E15" s="329"/>
      <c r="F15" s="330">
        <v>79301133</v>
      </c>
      <c r="G15" s="330"/>
      <c r="H15" s="330"/>
      <c r="I15" s="330"/>
      <c r="J15" s="330"/>
      <c r="K15" s="331" t="s">
        <v>107</v>
      </c>
      <c r="L15" s="331"/>
      <c r="M15" s="331"/>
      <c r="N15" s="330"/>
      <c r="O15" s="330"/>
      <c r="P15" s="330"/>
      <c r="Q15" s="84"/>
      <c r="R15" s="84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U15" s="332"/>
      <c r="AV15" s="332"/>
      <c r="AW15" s="332"/>
      <c r="AX15" s="332"/>
      <c r="AY15" s="332"/>
      <c r="AZ15" s="332"/>
      <c r="BA15" s="327" t="s">
        <v>109</v>
      </c>
      <c r="BB15" s="327"/>
      <c r="BC15" s="326">
        <f>F15</f>
        <v>79301133</v>
      </c>
      <c r="BD15" s="328"/>
      <c r="BE15" s="327" t="s">
        <v>110</v>
      </c>
      <c r="BF15" s="327"/>
      <c r="BG15" s="326">
        <f>N15</f>
        <v>0</v>
      </c>
      <c r="BH15" s="328"/>
    </row>
    <row r="16" spans="2:60" ht="14.25" customHeight="1" thickBot="1" x14ac:dyDescent="0.35">
      <c r="B16" s="322"/>
      <c r="C16" s="322"/>
      <c r="D16" s="322"/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U16" s="9"/>
      <c r="AV16" s="9"/>
      <c r="AW16" s="9"/>
      <c r="AX16" s="85"/>
      <c r="AY16" s="85"/>
      <c r="AZ16" s="85"/>
      <c r="BA16" s="85"/>
      <c r="BB16" s="85"/>
      <c r="BC16" s="85"/>
      <c r="BD16" s="12"/>
      <c r="BE16" s="13"/>
      <c r="BF16" s="14"/>
      <c r="BG16" s="14"/>
      <c r="BH16" s="14"/>
    </row>
    <row r="17" spans="2:60" ht="15.75" customHeight="1" thickTop="1" thickBot="1" x14ac:dyDescent="0.35">
      <c r="B17" s="285" t="s">
        <v>102</v>
      </c>
      <c r="C17" s="307" t="s">
        <v>66</v>
      </c>
      <c r="D17" s="308"/>
      <c r="E17" s="308"/>
      <c r="F17" s="308"/>
      <c r="G17" s="308"/>
      <c r="H17" s="308"/>
      <c r="I17" s="308"/>
      <c r="J17" s="308"/>
      <c r="K17" s="308"/>
      <c r="L17" s="308"/>
      <c r="M17" s="308"/>
      <c r="N17" s="308"/>
      <c r="O17" s="309"/>
      <c r="P17" s="310" t="s">
        <v>68</v>
      </c>
      <c r="Q17" s="310"/>
      <c r="R17" s="311"/>
      <c r="S17" s="323" t="s">
        <v>67</v>
      </c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5"/>
      <c r="AG17" s="305"/>
      <c r="AH17" s="305"/>
      <c r="AI17" s="305"/>
      <c r="AJ17" s="305"/>
      <c r="AK17" s="306"/>
      <c r="AL17" s="15"/>
      <c r="AU17" s="307" t="s">
        <v>66</v>
      </c>
      <c r="AV17" s="308"/>
      <c r="AW17" s="308"/>
      <c r="AX17" s="308"/>
      <c r="AY17" s="308"/>
      <c r="AZ17" s="308"/>
      <c r="BA17" s="308"/>
      <c r="BB17" s="308"/>
      <c r="BC17" s="309"/>
      <c r="BD17" s="310" t="s">
        <v>39</v>
      </c>
      <c r="BE17" s="310"/>
      <c r="BF17" s="310"/>
      <c r="BG17" s="310"/>
      <c r="BH17" s="311"/>
    </row>
    <row r="18" spans="2:60" ht="48.75" customHeight="1" x14ac:dyDescent="0.3">
      <c r="B18" s="286"/>
      <c r="C18" s="312" t="s">
        <v>119</v>
      </c>
      <c r="D18" s="314" t="s">
        <v>19</v>
      </c>
      <c r="E18" s="316" t="s">
        <v>76</v>
      </c>
      <c r="F18" s="284"/>
      <c r="G18" s="316" t="s">
        <v>113</v>
      </c>
      <c r="H18" s="284"/>
      <c r="I18" s="303" t="s">
        <v>13</v>
      </c>
      <c r="J18" s="283" t="s">
        <v>78</v>
      </c>
      <c r="K18" s="284"/>
      <c r="L18" s="296" t="s">
        <v>31</v>
      </c>
      <c r="M18" s="297"/>
      <c r="N18" s="303" t="s">
        <v>118</v>
      </c>
      <c r="O18" s="275" t="s">
        <v>65</v>
      </c>
      <c r="P18" s="277" t="s">
        <v>95</v>
      </c>
      <c r="Q18" s="279" t="s">
        <v>29</v>
      </c>
      <c r="R18" s="281" t="s">
        <v>100</v>
      </c>
      <c r="S18" s="292" t="s">
        <v>117</v>
      </c>
      <c r="T18" s="294" t="s">
        <v>88</v>
      </c>
      <c r="U18" s="296" t="s">
        <v>90</v>
      </c>
      <c r="V18" s="297"/>
      <c r="W18" s="298" t="s">
        <v>98</v>
      </c>
      <c r="X18" s="298" t="s">
        <v>89</v>
      </c>
      <c r="Y18" s="300" t="s">
        <v>4</v>
      </c>
      <c r="Z18" s="301"/>
      <c r="AA18" s="302"/>
      <c r="AB18" s="287" t="s">
        <v>114</v>
      </c>
      <c r="AC18" s="289" t="s">
        <v>97</v>
      </c>
      <c r="AD18" s="289" t="s">
        <v>28</v>
      </c>
      <c r="AE18" s="137" t="s">
        <v>56</v>
      </c>
      <c r="AF18" s="291" t="s">
        <v>5</v>
      </c>
      <c r="AG18" s="320" t="s">
        <v>72</v>
      </c>
      <c r="AH18" s="321"/>
      <c r="AI18" s="296" t="s">
        <v>77</v>
      </c>
      <c r="AJ18" s="297"/>
      <c r="AK18" s="138" t="s">
        <v>23</v>
      </c>
      <c r="AU18" s="16" t="s">
        <v>1</v>
      </c>
      <c r="AV18" s="17" t="s">
        <v>19</v>
      </c>
      <c r="AW18" s="269" t="s">
        <v>76</v>
      </c>
      <c r="AX18" s="270"/>
      <c r="AY18" s="269" t="s">
        <v>75</v>
      </c>
      <c r="AZ18" s="270"/>
      <c r="BA18" s="18" t="s">
        <v>13</v>
      </c>
      <c r="BB18" s="271" t="s">
        <v>78</v>
      </c>
      <c r="BC18" s="272"/>
      <c r="BD18" s="273" t="s">
        <v>118</v>
      </c>
      <c r="BE18" s="17" t="s">
        <v>65</v>
      </c>
      <c r="BF18" s="318" t="s">
        <v>68</v>
      </c>
      <c r="BG18" s="319"/>
      <c r="BH18" s="19" t="s">
        <v>81</v>
      </c>
    </row>
    <row r="19" spans="2:60" ht="22.8" x14ac:dyDescent="0.3">
      <c r="B19" s="286"/>
      <c r="C19" s="313"/>
      <c r="D19" s="315"/>
      <c r="E19" s="139" t="s">
        <v>73</v>
      </c>
      <c r="F19" s="140" t="s">
        <v>74</v>
      </c>
      <c r="G19" s="141" t="s">
        <v>73</v>
      </c>
      <c r="H19" s="140" t="s">
        <v>74</v>
      </c>
      <c r="I19" s="317"/>
      <c r="J19" s="142" t="s">
        <v>2</v>
      </c>
      <c r="K19" s="143" t="s">
        <v>3</v>
      </c>
      <c r="L19" s="144" t="s">
        <v>6</v>
      </c>
      <c r="M19" s="143" t="s">
        <v>21</v>
      </c>
      <c r="N19" s="304"/>
      <c r="O19" s="276"/>
      <c r="P19" s="278"/>
      <c r="Q19" s="280"/>
      <c r="R19" s="282"/>
      <c r="S19" s="293"/>
      <c r="T19" s="295"/>
      <c r="U19" s="145" t="s">
        <v>92</v>
      </c>
      <c r="V19" s="146" t="s">
        <v>91</v>
      </c>
      <c r="W19" s="299"/>
      <c r="X19" s="299"/>
      <c r="Y19" s="162" t="s">
        <v>16</v>
      </c>
      <c r="Z19" s="147" t="s">
        <v>93</v>
      </c>
      <c r="AA19" s="146" t="s">
        <v>94</v>
      </c>
      <c r="AB19" s="288"/>
      <c r="AC19" s="290"/>
      <c r="AD19" s="290"/>
      <c r="AE19" s="163" t="s">
        <v>8</v>
      </c>
      <c r="AF19" s="282"/>
      <c r="AG19" s="148" t="s">
        <v>27</v>
      </c>
      <c r="AH19" s="164" t="s">
        <v>32</v>
      </c>
      <c r="AI19" s="145" t="s">
        <v>26</v>
      </c>
      <c r="AJ19" s="146" t="s">
        <v>70</v>
      </c>
      <c r="AK19" s="149" t="s">
        <v>24</v>
      </c>
      <c r="AU19" s="20" t="s">
        <v>18</v>
      </c>
      <c r="AV19" s="21"/>
      <c r="AW19" s="22" t="s">
        <v>73</v>
      </c>
      <c r="AX19" s="23" t="s">
        <v>74</v>
      </c>
      <c r="AY19" s="22" t="s">
        <v>73</v>
      </c>
      <c r="AZ19" s="23" t="s">
        <v>74</v>
      </c>
      <c r="BA19" s="25"/>
      <c r="BB19" s="24" t="s">
        <v>2</v>
      </c>
      <c r="BC19" s="26" t="s">
        <v>3</v>
      </c>
      <c r="BD19" s="274"/>
      <c r="BE19" s="27"/>
      <c r="BF19" s="28" t="s">
        <v>80</v>
      </c>
      <c r="BG19" s="29" t="s">
        <v>79</v>
      </c>
      <c r="BH19" s="30" t="s">
        <v>79</v>
      </c>
    </row>
    <row r="20" spans="2:60" ht="15" thickBot="1" x14ac:dyDescent="0.35">
      <c r="B20" s="286"/>
      <c r="C20" s="136" t="s">
        <v>120</v>
      </c>
      <c r="D20" s="129" t="s">
        <v>25</v>
      </c>
      <c r="E20" s="50" t="s">
        <v>9</v>
      </c>
      <c r="F20" s="34" t="s">
        <v>10</v>
      </c>
      <c r="G20" s="33" t="s">
        <v>9</v>
      </c>
      <c r="H20" s="114" t="s">
        <v>10</v>
      </c>
      <c r="I20" s="126" t="s">
        <v>12</v>
      </c>
      <c r="J20" s="36" t="s">
        <v>30</v>
      </c>
      <c r="K20" s="37" t="s">
        <v>96</v>
      </c>
      <c r="L20" s="38" t="s">
        <v>30</v>
      </c>
      <c r="M20" s="49" t="s">
        <v>30</v>
      </c>
      <c r="N20" s="38" t="s">
        <v>30</v>
      </c>
      <c r="O20" s="39" t="s">
        <v>9</v>
      </c>
      <c r="P20" s="35" t="s">
        <v>25</v>
      </c>
      <c r="Q20" s="36" t="s">
        <v>106</v>
      </c>
      <c r="R20" s="40" t="s">
        <v>55</v>
      </c>
      <c r="S20" s="41" t="s">
        <v>25</v>
      </c>
      <c r="T20" s="42" t="s">
        <v>55</v>
      </c>
      <c r="U20" s="43" t="s">
        <v>9</v>
      </c>
      <c r="V20" s="44" t="s">
        <v>9</v>
      </c>
      <c r="W20" s="45" t="s">
        <v>99</v>
      </c>
      <c r="X20" s="45" t="s">
        <v>9</v>
      </c>
      <c r="Y20" s="38" t="s">
        <v>30</v>
      </c>
      <c r="Z20" s="36" t="s">
        <v>30</v>
      </c>
      <c r="AA20" s="37" t="s">
        <v>30</v>
      </c>
      <c r="AB20" s="46" t="s">
        <v>9</v>
      </c>
      <c r="AC20" s="46" t="s">
        <v>9</v>
      </c>
      <c r="AD20" s="46" t="s">
        <v>9</v>
      </c>
      <c r="AE20" s="38" t="s">
        <v>30</v>
      </c>
      <c r="AF20" s="40" t="s">
        <v>30</v>
      </c>
      <c r="AG20" s="47" t="s">
        <v>22</v>
      </c>
      <c r="AH20" s="48" t="s">
        <v>22</v>
      </c>
      <c r="AI20" s="38" t="s">
        <v>30</v>
      </c>
      <c r="AJ20" s="155" t="s">
        <v>30</v>
      </c>
      <c r="AK20" s="156" t="s">
        <v>25</v>
      </c>
      <c r="AU20" s="31"/>
      <c r="AV20" s="32"/>
      <c r="AW20" s="33" t="s">
        <v>9</v>
      </c>
      <c r="AX20" s="34" t="s">
        <v>10</v>
      </c>
      <c r="AY20" s="33" t="s">
        <v>9</v>
      </c>
      <c r="AZ20" s="34" t="s">
        <v>10</v>
      </c>
      <c r="BA20" s="35" t="s">
        <v>12</v>
      </c>
      <c r="BB20" s="36" t="s">
        <v>30</v>
      </c>
      <c r="BC20" s="40" t="s">
        <v>1</v>
      </c>
      <c r="BD20" s="38" t="s">
        <v>30</v>
      </c>
      <c r="BE20" s="49" t="s">
        <v>9</v>
      </c>
      <c r="BF20" s="50"/>
      <c r="BG20" s="51"/>
      <c r="BH20" s="52"/>
    </row>
    <row r="21" spans="2:60" ht="26.4" x14ac:dyDescent="0.3">
      <c r="B21" s="285">
        <f>F13</f>
        <v>79301135</v>
      </c>
      <c r="C21" s="229"/>
      <c r="D21" s="229" t="s">
        <v>125</v>
      </c>
      <c r="E21" s="229">
        <v>12.2</v>
      </c>
      <c r="F21" s="171" t="str">
        <f ca="1">IF(H21=12,12,IF(H21=1,11,IF(H21=2,10,IF(H21=3,9,IF(H21=4,8,IF(H21=5,7,IF(H21=6,6,IF(H21=7,5,IF(H21=8,4,IF(H21=9,3,IF(H21=10,2,IF(H21=11,1,IF(H21="","")))))))))))))</f>
        <v/>
      </c>
      <c r="G21" s="169">
        <f>IF(E21&lt;&gt;"",$N$14-E21,"")</f>
        <v>-12.2</v>
      </c>
      <c r="H21" s="115" t="str">
        <f t="shared" ref="H21:H25" ca="1" si="0">IF(F21=12,12,IF(F21=1,11,IF(F21=2,10,IF(F21=3,9,IF(F21=4,8,IF(F21=5,7,IF(F21=6,6,IF(F21=7,5,IF(F21=8,4,IF(F21=9,3,IF(F21=10,2,IF(F21=11,1,IF(F21="","")))))))))))))</f>
        <v/>
      </c>
      <c r="I21" s="232">
        <v>150</v>
      </c>
      <c r="J21" s="54"/>
      <c r="K21" s="55" t="s">
        <v>17</v>
      </c>
      <c r="L21" s="56"/>
      <c r="M21" s="55"/>
      <c r="N21" s="56"/>
      <c r="O21" s="234">
        <v>7.3</v>
      </c>
      <c r="P21" s="57"/>
      <c r="Q21" s="58"/>
      <c r="R21" s="59"/>
      <c r="S21" s="60" t="s">
        <v>283</v>
      </c>
      <c r="T21" s="228" t="s">
        <v>132</v>
      </c>
      <c r="U21" s="221"/>
      <c r="V21" s="64"/>
      <c r="W21" s="222"/>
      <c r="X21" s="223"/>
      <c r="Y21" s="57"/>
      <c r="Z21" s="58"/>
      <c r="AA21" s="61"/>
      <c r="AB21" s="224"/>
      <c r="AC21" s="224"/>
      <c r="AD21" s="224"/>
      <c r="AE21" s="57"/>
      <c r="AF21" s="62"/>
      <c r="AG21" s="63"/>
      <c r="AH21" s="64"/>
      <c r="AI21" s="190" t="str">
        <f>IF(OR(U21&gt;=5.1,V21&gt;=5.1),"x",IF(OR(AND(U21&lt;=5,U21&gt;0.1),AND(V21&lt;=5,V21&gt;0.1)),"-",IF(U21&lt;0.1,"")))</f>
        <v/>
      </c>
      <c r="AJ21" s="64"/>
      <c r="AK21" s="165"/>
      <c r="AU21" s="192">
        <f t="shared" ref="AU21:AZ36" si="1">C21</f>
        <v>0</v>
      </c>
      <c r="AV21" s="171" t="str">
        <f t="shared" si="1"/>
        <v>HR01</v>
      </c>
      <c r="AW21" s="7">
        <f>E21</f>
        <v>12.2</v>
      </c>
      <c r="AX21" s="171" t="str">
        <f t="shared" ca="1" si="1"/>
        <v/>
      </c>
      <c r="AY21" s="193">
        <f t="shared" si="1"/>
        <v>-12.2</v>
      </c>
      <c r="AZ21" s="171" t="str">
        <f t="shared" ca="1" si="1"/>
        <v/>
      </c>
      <c r="BA21" s="194">
        <f t="shared" ref="BA21:BA31" si="2">I21</f>
        <v>150</v>
      </c>
      <c r="BB21" s="195">
        <f t="shared" ref="BB21:BB31" si="3">J21</f>
        <v>0</v>
      </c>
      <c r="BC21" s="196" t="str">
        <f t="shared" ref="BC21" si="4">K21</f>
        <v>x</v>
      </c>
      <c r="BD21" s="197">
        <f t="shared" ref="BD21:BD31" si="5">N21</f>
        <v>0</v>
      </c>
      <c r="BE21" s="198">
        <f t="shared" ref="BE21:BE31" si="6">O21</f>
        <v>7.3</v>
      </c>
      <c r="BF21" s="199"/>
      <c r="BG21" s="200">
        <f>R21</f>
        <v>0</v>
      </c>
      <c r="BH21" s="65"/>
    </row>
    <row r="22" spans="2:60" x14ac:dyDescent="0.3">
      <c r="B22" s="286"/>
      <c r="C22" s="230"/>
      <c r="D22" s="230" t="s">
        <v>128</v>
      </c>
      <c r="E22" s="231">
        <v>12.8</v>
      </c>
      <c r="F22" s="171" t="str">
        <f t="shared" ref="F22:F36" ca="1" si="7">IF(H22=12,12,IF(H22=1,11,IF(H22=2,10,IF(H22=3,9,IF(H22=4,8,IF(H22=5,7,IF(H22=6,6,IF(H22=7,5,IF(H22=8,4,IF(H22=9,3,IF(H22=10,2,IF(H22=11,1,IF(H22="","")))))))))))))</f>
        <v/>
      </c>
      <c r="G22" s="7">
        <f>IF(E22&lt;&gt;"",$N$14-E22,"")</f>
        <v>-12.8</v>
      </c>
      <c r="H22" s="115" t="str">
        <f t="shared" ca="1" si="0"/>
        <v/>
      </c>
      <c r="I22" s="230">
        <v>150</v>
      </c>
      <c r="J22" s="54"/>
      <c r="K22" s="55"/>
      <c r="L22" s="56" t="s">
        <v>17</v>
      </c>
      <c r="M22" s="55"/>
      <c r="N22" s="56"/>
      <c r="O22" s="231">
        <v>0</v>
      </c>
      <c r="P22" s="57"/>
      <c r="Q22" s="58"/>
      <c r="R22" s="59"/>
      <c r="S22" s="60" t="s">
        <v>133</v>
      </c>
      <c r="T22" s="228"/>
      <c r="U22" s="63"/>
      <c r="V22" s="64"/>
      <c r="W22" s="222"/>
      <c r="X22" s="223"/>
      <c r="Y22" s="57"/>
      <c r="Z22" s="67"/>
      <c r="AA22" s="68"/>
      <c r="AB22" s="224"/>
      <c r="AC22" s="224"/>
      <c r="AD22" s="224"/>
      <c r="AE22" s="57"/>
      <c r="AF22" s="69"/>
      <c r="AG22" s="63"/>
      <c r="AH22" s="64"/>
      <c r="AI22" s="190" t="str">
        <f t="shared" ref="AI22:AI36" si="8">IF(OR(U22&gt;=5.1,V22&gt;=5.1),"x",IF(OR(AND(U22&lt;=5,U22&gt;0.1),AND(V22&lt;=5,V22&gt;0.1)),"-",IF(U22&lt;0.1,"")))</f>
        <v/>
      </c>
      <c r="AJ22" s="64"/>
      <c r="AK22" s="166"/>
      <c r="AU22" s="192">
        <f t="shared" si="1"/>
        <v>0</v>
      </c>
      <c r="AV22" s="171" t="str">
        <f t="shared" si="1"/>
        <v>NN02</v>
      </c>
      <c r="AW22" s="7">
        <f t="shared" ref="AW22:AW36" si="9">E22</f>
        <v>12.8</v>
      </c>
      <c r="AX22" s="171" t="str">
        <f ca="1">F22</f>
        <v/>
      </c>
      <c r="AY22" s="193">
        <f t="shared" si="1"/>
        <v>-12.8</v>
      </c>
      <c r="AZ22" s="171" t="str">
        <f t="shared" ca="1" si="1"/>
        <v/>
      </c>
      <c r="BA22" s="194">
        <f t="shared" si="2"/>
        <v>150</v>
      </c>
      <c r="BB22" s="195">
        <f t="shared" si="3"/>
        <v>0</v>
      </c>
      <c r="BC22" s="196">
        <f t="shared" ref="BC22:BC36" si="10">K22</f>
        <v>0</v>
      </c>
      <c r="BD22" s="197">
        <f t="shared" si="5"/>
        <v>0</v>
      </c>
      <c r="BE22" s="201">
        <f t="shared" si="6"/>
        <v>0</v>
      </c>
      <c r="BF22" s="199"/>
      <c r="BG22" s="200">
        <f t="shared" ref="BG22:BG36" si="11">R22</f>
        <v>0</v>
      </c>
      <c r="BH22" s="65"/>
    </row>
    <row r="23" spans="2:60" ht="26.4" x14ac:dyDescent="0.3">
      <c r="B23" s="286"/>
      <c r="C23" s="230"/>
      <c r="D23" s="230" t="s">
        <v>127</v>
      </c>
      <c r="E23" s="231">
        <v>33.9</v>
      </c>
      <c r="F23" s="171" t="str">
        <f t="shared" ca="1" si="7"/>
        <v/>
      </c>
      <c r="G23" s="7">
        <f t="shared" ref="G23:G36" si="12">IF(E23&lt;&gt;"",$N$14-E23,"")</f>
        <v>-33.9</v>
      </c>
      <c r="H23" s="115" t="str">
        <f t="shared" ca="1" si="0"/>
        <v/>
      </c>
      <c r="I23" s="230">
        <v>150</v>
      </c>
      <c r="J23" s="70"/>
      <c r="K23" s="55"/>
      <c r="L23" s="56" t="s">
        <v>17</v>
      </c>
      <c r="M23" s="55"/>
      <c r="N23" s="56"/>
      <c r="O23" s="231">
        <v>5.2</v>
      </c>
      <c r="P23" s="57"/>
      <c r="Q23" s="58"/>
      <c r="R23" s="59"/>
      <c r="S23" s="60" t="s">
        <v>134</v>
      </c>
      <c r="T23" s="228"/>
      <c r="U23" s="63"/>
      <c r="V23" s="64"/>
      <c r="W23" s="222"/>
      <c r="X23" s="223"/>
      <c r="Y23" s="57"/>
      <c r="Z23" s="58"/>
      <c r="AA23" s="71"/>
      <c r="AB23" s="224"/>
      <c r="AC23" s="224"/>
      <c r="AD23" s="224"/>
      <c r="AE23" s="57"/>
      <c r="AF23" s="59"/>
      <c r="AG23" s="63"/>
      <c r="AH23" s="64"/>
      <c r="AI23" s="190" t="str">
        <f t="shared" si="8"/>
        <v/>
      </c>
      <c r="AJ23" s="64"/>
      <c r="AK23" s="166"/>
      <c r="AU23" s="192">
        <f t="shared" si="1"/>
        <v>0</v>
      </c>
      <c r="AV23" s="171" t="str">
        <f t="shared" si="1"/>
        <v>RV03</v>
      </c>
      <c r="AW23" s="7">
        <f t="shared" si="9"/>
        <v>33.9</v>
      </c>
      <c r="AX23" s="171" t="str">
        <f t="shared" ca="1" si="1"/>
        <v/>
      </c>
      <c r="AY23" s="193">
        <f t="shared" si="1"/>
        <v>-33.9</v>
      </c>
      <c r="AZ23" s="171" t="str">
        <f t="shared" ca="1" si="1"/>
        <v/>
      </c>
      <c r="BA23" s="194">
        <f t="shared" si="2"/>
        <v>150</v>
      </c>
      <c r="BB23" s="195">
        <f t="shared" si="3"/>
        <v>0</v>
      </c>
      <c r="BC23" s="196">
        <f t="shared" si="10"/>
        <v>0</v>
      </c>
      <c r="BD23" s="197">
        <f t="shared" si="5"/>
        <v>0</v>
      </c>
      <c r="BE23" s="201">
        <f t="shared" si="6"/>
        <v>5.2</v>
      </c>
      <c r="BF23" s="199"/>
      <c r="BG23" s="200">
        <f t="shared" si="11"/>
        <v>0</v>
      </c>
      <c r="BH23" s="65"/>
    </row>
    <row r="24" spans="2:60" x14ac:dyDescent="0.3">
      <c r="B24" s="286"/>
      <c r="C24" s="53"/>
      <c r="D24" s="230" t="s">
        <v>129</v>
      </c>
      <c r="E24" s="233">
        <v>20.399999999999999</v>
      </c>
      <c r="F24" s="171" t="str">
        <f t="shared" ca="1" si="7"/>
        <v/>
      </c>
      <c r="G24" s="7">
        <f t="shared" si="12"/>
        <v>-20.399999999999999</v>
      </c>
      <c r="H24" s="115" t="str">
        <f t="shared" ca="1" si="0"/>
        <v/>
      </c>
      <c r="I24" s="235">
        <v>150</v>
      </c>
      <c r="J24" s="70"/>
      <c r="K24" s="55"/>
      <c r="L24" s="56" t="s">
        <v>17</v>
      </c>
      <c r="M24" s="55"/>
      <c r="N24" s="56"/>
      <c r="O24" s="233">
        <v>5</v>
      </c>
      <c r="P24" s="57"/>
      <c r="Q24" s="58"/>
      <c r="R24" s="59"/>
      <c r="S24" s="60" t="s">
        <v>135</v>
      </c>
      <c r="T24" s="228"/>
      <c r="U24" s="63"/>
      <c r="V24" s="64"/>
      <c r="W24" s="222"/>
      <c r="X24" s="223"/>
      <c r="Y24" s="57"/>
      <c r="Z24" s="58"/>
      <c r="AA24" s="71"/>
      <c r="AB24" s="224"/>
      <c r="AC24" s="224"/>
      <c r="AD24" s="224"/>
      <c r="AE24" s="57"/>
      <c r="AF24" s="59"/>
      <c r="AG24" s="63"/>
      <c r="AH24" s="64"/>
      <c r="AI24" s="190" t="str">
        <f t="shared" si="8"/>
        <v/>
      </c>
      <c r="AJ24" s="64"/>
      <c r="AK24" s="166"/>
      <c r="AU24" s="192">
        <f t="shared" si="1"/>
        <v>0</v>
      </c>
      <c r="AV24" s="171" t="str">
        <f t="shared" si="1"/>
        <v>RV04</v>
      </c>
      <c r="AW24" s="7">
        <f t="shared" si="9"/>
        <v>20.399999999999999</v>
      </c>
      <c r="AX24" s="171" t="str">
        <f t="shared" ca="1" si="1"/>
        <v/>
      </c>
      <c r="AY24" s="193">
        <f t="shared" si="1"/>
        <v>-20.399999999999999</v>
      </c>
      <c r="AZ24" s="171" t="str">
        <f t="shared" ca="1" si="1"/>
        <v/>
      </c>
      <c r="BA24" s="194">
        <f t="shared" si="2"/>
        <v>150</v>
      </c>
      <c r="BB24" s="195">
        <f t="shared" si="3"/>
        <v>0</v>
      </c>
      <c r="BC24" s="196">
        <f t="shared" si="10"/>
        <v>0</v>
      </c>
      <c r="BD24" s="197">
        <f t="shared" si="5"/>
        <v>0</v>
      </c>
      <c r="BE24" s="201">
        <f t="shared" si="6"/>
        <v>5</v>
      </c>
      <c r="BF24" s="199"/>
      <c r="BG24" s="200">
        <f t="shared" si="11"/>
        <v>0</v>
      </c>
      <c r="BH24" s="65"/>
    </row>
    <row r="25" spans="2:60" x14ac:dyDescent="0.3">
      <c r="B25" s="286"/>
      <c r="C25" s="53"/>
      <c r="D25" s="230" t="s">
        <v>130</v>
      </c>
      <c r="E25" s="233">
        <v>15.9</v>
      </c>
      <c r="F25" s="171" t="str">
        <f t="shared" ca="1" si="7"/>
        <v/>
      </c>
      <c r="G25" s="7">
        <f t="shared" si="12"/>
        <v>-15.9</v>
      </c>
      <c r="H25" s="115" t="str">
        <f t="shared" ca="1" si="0"/>
        <v/>
      </c>
      <c r="I25" s="235">
        <v>150</v>
      </c>
      <c r="J25" s="54"/>
      <c r="K25" s="55"/>
      <c r="L25" s="56" t="s">
        <v>17</v>
      </c>
      <c r="M25" s="55"/>
      <c r="N25" s="56"/>
      <c r="O25" s="233">
        <v>1</v>
      </c>
      <c r="P25" s="57"/>
      <c r="Q25" s="58"/>
      <c r="R25" s="59"/>
      <c r="S25" s="60" t="s">
        <v>136</v>
      </c>
      <c r="T25" s="228"/>
      <c r="U25" s="63"/>
      <c r="V25" s="64"/>
      <c r="W25" s="222"/>
      <c r="X25" s="223"/>
      <c r="Y25" s="57"/>
      <c r="Z25" s="58"/>
      <c r="AA25" s="71"/>
      <c r="AB25" s="224"/>
      <c r="AC25" s="224"/>
      <c r="AD25" s="224"/>
      <c r="AE25" s="57"/>
      <c r="AF25" s="59"/>
      <c r="AG25" s="63"/>
      <c r="AH25" s="64"/>
      <c r="AI25" s="190" t="str">
        <f t="shared" si="8"/>
        <v/>
      </c>
      <c r="AJ25" s="64"/>
      <c r="AK25" s="166"/>
      <c r="AU25" s="192">
        <f t="shared" si="1"/>
        <v>0</v>
      </c>
      <c r="AV25" s="171" t="str">
        <f t="shared" si="1"/>
        <v>RV05</v>
      </c>
      <c r="AW25" s="7">
        <f t="shared" si="9"/>
        <v>15.9</v>
      </c>
      <c r="AX25" s="171" t="str">
        <f t="shared" ca="1" si="1"/>
        <v/>
      </c>
      <c r="AY25" s="193">
        <f t="shared" si="1"/>
        <v>-15.9</v>
      </c>
      <c r="AZ25" s="171" t="str">
        <f t="shared" ca="1" si="1"/>
        <v/>
      </c>
      <c r="BA25" s="194">
        <f t="shared" si="2"/>
        <v>150</v>
      </c>
      <c r="BB25" s="195">
        <f t="shared" si="3"/>
        <v>0</v>
      </c>
      <c r="BC25" s="196">
        <f t="shared" si="10"/>
        <v>0</v>
      </c>
      <c r="BD25" s="197">
        <f t="shared" si="5"/>
        <v>0</v>
      </c>
      <c r="BE25" s="201">
        <f t="shared" si="6"/>
        <v>1</v>
      </c>
      <c r="BF25" s="199"/>
      <c r="BG25" s="200">
        <f t="shared" si="11"/>
        <v>0</v>
      </c>
      <c r="BH25" s="65"/>
    </row>
    <row r="26" spans="2:60" x14ac:dyDescent="0.3">
      <c r="B26" s="286"/>
      <c r="C26" s="53"/>
      <c r="D26" s="230" t="s">
        <v>131</v>
      </c>
      <c r="E26" s="233">
        <v>5.2</v>
      </c>
      <c r="F26" s="171" t="str">
        <f t="shared" ca="1" si="7"/>
        <v/>
      </c>
      <c r="G26" s="7">
        <f t="shared" si="12"/>
        <v>-5.2</v>
      </c>
      <c r="H26" s="115" t="str">
        <f t="shared" ref="H26:H36" ca="1" si="13">IF(F26=12,12,IF(F26=1,11,IF(F26=2,10,IF(F26=3,9,IF(F26=4,8,IF(F26=5,7,IF(F26=6,6,IF(F26=7,5,IF(F26=8,4,IF(F26=9,3,IF(F26=10,2,IF(F26=11,1,IF(F26="","")))))))))))))</f>
        <v/>
      </c>
      <c r="I26" s="235">
        <v>150</v>
      </c>
      <c r="J26" s="170"/>
      <c r="K26" s="55"/>
      <c r="L26" s="56" t="s">
        <v>17</v>
      </c>
      <c r="M26" s="55"/>
      <c r="N26" s="56"/>
      <c r="O26" s="233">
        <v>0.5</v>
      </c>
      <c r="P26" s="57"/>
      <c r="Q26" s="58"/>
      <c r="R26" s="59"/>
      <c r="S26" s="60" t="s">
        <v>137</v>
      </c>
      <c r="T26" s="228"/>
      <c r="U26" s="63"/>
      <c r="V26" s="64"/>
      <c r="W26" s="222"/>
      <c r="X26" s="223"/>
      <c r="Y26" s="57"/>
      <c r="Z26" s="58"/>
      <c r="AA26" s="71"/>
      <c r="AB26" s="224"/>
      <c r="AC26" s="224"/>
      <c r="AD26" s="224"/>
      <c r="AE26" s="57"/>
      <c r="AF26" s="59"/>
      <c r="AG26" s="63"/>
      <c r="AH26" s="64"/>
      <c r="AI26" s="190" t="str">
        <f t="shared" si="8"/>
        <v/>
      </c>
      <c r="AJ26" s="64"/>
      <c r="AK26" s="166"/>
      <c r="AU26" s="192">
        <f t="shared" si="1"/>
        <v>0</v>
      </c>
      <c r="AV26" s="171" t="str">
        <f t="shared" si="1"/>
        <v>RV06</v>
      </c>
      <c r="AW26" s="7">
        <f t="shared" si="9"/>
        <v>5.2</v>
      </c>
      <c r="AX26" s="171" t="str">
        <f t="shared" ca="1" si="1"/>
        <v/>
      </c>
      <c r="AY26" s="193">
        <f t="shared" si="1"/>
        <v>-5.2</v>
      </c>
      <c r="AZ26" s="171" t="str">
        <f t="shared" ca="1" si="1"/>
        <v/>
      </c>
      <c r="BA26" s="194">
        <f t="shared" si="2"/>
        <v>150</v>
      </c>
      <c r="BB26" s="195">
        <f t="shared" si="3"/>
        <v>0</v>
      </c>
      <c r="BC26" s="196">
        <f t="shared" si="10"/>
        <v>0</v>
      </c>
      <c r="BD26" s="197">
        <f t="shared" si="5"/>
        <v>0</v>
      </c>
      <c r="BE26" s="201">
        <f t="shared" si="6"/>
        <v>0.5</v>
      </c>
      <c r="BF26" s="199"/>
      <c r="BG26" s="200">
        <f t="shared" si="11"/>
        <v>0</v>
      </c>
      <c r="BH26" s="65"/>
    </row>
    <row r="27" spans="2:60" x14ac:dyDescent="0.3">
      <c r="B27" s="286"/>
      <c r="C27" s="53"/>
      <c r="D27" s="130"/>
      <c r="E27" s="172" t="str">
        <f t="shared" ref="E27:E36" ca="1" si="14">IF(G27&lt;&gt;"",$N$14-G27,"")</f>
        <v/>
      </c>
      <c r="F27" s="171" t="str">
        <f t="shared" ca="1" si="7"/>
        <v/>
      </c>
      <c r="G27" s="7" t="str">
        <f t="shared" ca="1" si="12"/>
        <v/>
      </c>
      <c r="H27" s="115" t="str">
        <f t="shared" ca="1" si="13"/>
        <v/>
      </c>
      <c r="I27" s="127"/>
      <c r="J27" s="54"/>
      <c r="K27" s="55"/>
      <c r="L27" s="56"/>
      <c r="M27" s="55"/>
      <c r="N27" s="56"/>
      <c r="O27" s="66"/>
      <c r="P27" s="57"/>
      <c r="Q27" s="58"/>
      <c r="R27" s="59"/>
      <c r="S27" s="60"/>
      <c r="T27" s="228"/>
      <c r="U27" s="63"/>
      <c r="V27" s="64"/>
      <c r="W27" s="222"/>
      <c r="X27" s="223"/>
      <c r="Y27" s="57"/>
      <c r="Z27" s="67"/>
      <c r="AA27" s="68"/>
      <c r="AB27" s="224"/>
      <c r="AC27" s="224"/>
      <c r="AD27" s="224"/>
      <c r="AE27" s="57"/>
      <c r="AF27" s="59"/>
      <c r="AG27" s="63"/>
      <c r="AH27" s="64"/>
      <c r="AI27" s="190" t="str">
        <f t="shared" si="8"/>
        <v/>
      </c>
      <c r="AJ27" s="64"/>
      <c r="AK27" s="166"/>
      <c r="AU27" s="192">
        <f t="shared" si="1"/>
        <v>0</v>
      </c>
      <c r="AV27" s="171">
        <f t="shared" si="1"/>
        <v>0</v>
      </c>
      <c r="AW27" s="7" t="str">
        <f t="shared" ca="1" si="9"/>
        <v/>
      </c>
      <c r="AX27" s="171" t="str">
        <f t="shared" ca="1" si="1"/>
        <v/>
      </c>
      <c r="AY27" s="193" t="str">
        <f t="shared" ca="1" si="1"/>
        <v/>
      </c>
      <c r="AZ27" s="171" t="str">
        <f t="shared" ca="1" si="1"/>
        <v/>
      </c>
      <c r="BA27" s="194">
        <f t="shared" si="2"/>
        <v>0</v>
      </c>
      <c r="BB27" s="195">
        <f t="shared" si="3"/>
        <v>0</v>
      </c>
      <c r="BC27" s="196">
        <f t="shared" si="10"/>
        <v>0</v>
      </c>
      <c r="BD27" s="197">
        <f t="shared" si="5"/>
        <v>0</v>
      </c>
      <c r="BE27" s="201">
        <f t="shared" si="6"/>
        <v>0</v>
      </c>
      <c r="BF27" s="199"/>
      <c r="BG27" s="200">
        <f t="shared" si="11"/>
        <v>0</v>
      </c>
      <c r="BH27" s="65"/>
    </row>
    <row r="28" spans="2:60" x14ac:dyDescent="0.3">
      <c r="B28" s="286"/>
      <c r="C28" s="53"/>
      <c r="D28" s="130"/>
      <c r="E28" s="172" t="str">
        <f t="shared" ca="1" si="14"/>
        <v/>
      </c>
      <c r="F28" s="171" t="str">
        <f t="shared" ca="1" si="7"/>
        <v/>
      </c>
      <c r="G28" s="7" t="str">
        <f t="shared" ca="1" si="12"/>
        <v/>
      </c>
      <c r="H28" s="115" t="str">
        <f t="shared" ca="1" si="13"/>
        <v/>
      </c>
      <c r="I28" s="127"/>
      <c r="J28" s="70"/>
      <c r="K28" s="55"/>
      <c r="L28" s="56"/>
      <c r="M28" s="55"/>
      <c r="N28" s="56"/>
      <c r="O28" s="72"/>
      <c r="P28" s="57"/>
      <c r="Q28" s="58"/>
      <c r="R28" s="59"/>
      <c r="S28" s="60"/>
      <c r="T28" s="228"/>
      <c r="U28" s="63"/>
      <c r="V28" s="64"/>
      <c r="W28" s="222"/>
      <c r="X28" s="223"/>
      <c r="Y28" s="57"/>
      <c r="Z28" s="58"/>
      <c r="AA28" s="61"/>
      <c r="AB28" s="224"/>
      <c r="AC28" s="224"/>
      <c r="AD28" s="224"/>
      <c r="AE28" s="57"/>
      <c r="AF28" s="59"/>
      <c r="AG28" s="63"/>
      <c r="AH28" s="64"/>
      <c r="AI28" s="190" t="str">
        <f t="shared" si="8"/>
        <v/>
      </c>
      <c r="AJ28" s="64"/>
      <c r="AK28" s="166"/>
      <c r="AU28" s="192">
        <f t="shared" si="1"/>
        <v>0</v>
      </c>
      <c r="AV28" s="171">
        <f t="shared" si="1"/>
        <v>0</v>
      </c>
      <c r="AW28" s="7" t="str">
        <f t="shared" ca="1" si="9"/>
        <v/>
      </c>
      <c r="AX28" s="171" t="str">
        <f t="shared" ca="1" si="1"/>
        <v/>
      </c>
      <c r="AY28" s="193" t="str">
        <f t="shared" ca="1" si="1"/>
        <v/>
      </c>
      <c r="AZ28" s="171" t="str">
        <f t="shared" ca="1" si="1"/>
        <v/>
      </c>
      <c r="BA28" s="194">
        <f t="shared" si="2"/>
        <v>0</v>
      </c>
      <c r="BB28" s="195">
        <f t="shared" si="3"/>
        <v>0</v>
      </c>
      <c r="BC28" s="196">
        <f t="shared" si="10"/>
        <v>0</v>
      </c>
      <c r="BD28" s="197">
        <f t="shared" si="5"/>
        <v>0</v>
      </c>
      <c r="BE28" s="201">
        <f t="shared" si="6"/>
        <v>0</v>
      </c>
      <c r="BF28" s="199"/>
      <c r="BG28" s="200">
        <f t="shared" si="11"/>
        <v>0</v>
      </c>
      <c r="BH28" s="65"/>
    </row>
    <row r="29" spans="2:60" x14ac:dyDescent="0.3">
      <c r="B29" s="286"/>
      <c r="C29" s="53"/>
      <c r="D29" s="130"/>
      <c r="E29" s="172" t="str">
        <f t="shared" ca="1" si="14"/>
        <v/>
      </c>
      <c r="F29" s="171" t="str">
        <f t="shared" ca="1" si="7"/>
        <v/>
      </c>
      <c r="G29" s="7" t="str">
        <f t="shared" ca="1" si="12"/>
        <v/>
      </c>
      <c r="H29" s="115" t="str">
        <f t="shared" ca="1" si="13"/>
        <v/>
      </c>
      <c r="I29" s="127"/>
      <c r="J29" s="70"/>
      <c r="K29" s="55"/>
      <c r="L29" s="56"/>
      <c r="M29" s="55"/>
      <c r="N29" s="56"/>
      <c r="O29" s="72"/>
      <c r="P29" s="57"/>
      <c r="Q29" s="58"/>
      <c r="R29" s="59"/>
      <c r="S29" s="60"/>
      <c r="T29" s="228"/>
      <c r="U29" s="63"/>
      <c r="V29" s="64"/>
      <c r="W29" s="222"/>
      <c r="X29" s="223"/>
      <c r="Y29" s="57"/>
      <c r="Z29" s="58"/>
      <c r="AA29" s="61"/>
      <c r="AB29" s="224"/>
      <c r="AC29" s="224"/>
      <c r="AD29" s="224"/>
      <c r="AE29" s="57"/>
      <c r="AF29" s="59"/>
      <c r="AG29" s="63"/>
      <c r="AH29" s="64"/>
      <c r="AI29" s="190" t="str">
        <f t="shared" si="8"/>
        <v/>
      </c>
      <c r="AJ29" s="64"/>
      <c r="AK29" s="166"/>
      <c r="AU29" s="192">
        <f t="shared" si="1"/>
        <v>0</v>
      </c>
      <c r="AV29" s="171">
        <f t="shared" si="1"/>
        <v>0</v>
      </c>
      <c r="AW29" s="7" t="str">
        <f t="shared" ca="1" si="9"/>
        <v/>
      </c>
      <c r="AX29" s="171" t="str">
        <f t="shared" ca="1" si="1"/>
        <v/>
      </c>
      <c r="AY29" s="193" t="str">
        <f t="shared" ca="1" si="1"/>
        <v/>
      </c>
      <c r="AZ29" s="171" t="str">
        <f t="shared" ca="1" si="1"/>
        <v/>
      </c>
      <c r="BA29" s="194">
        <f t="shared" si="2"/>
        <v>0</v>
      </c>
      <c r="BB29" s="195">
        <f t="shared" si="3"/>
        <v>0</v>
      </c>
      <c r="BC29" s="196">
        <f t="shared" si="10"/>
        <v>0</v>
      </c>
      <c r="BD29" s="197">
        <f t="shared" si="5"/>
        <v>0</v>
      </c>
      <c r="BE29" s="201">
        <f t="shared" si="6"/>
        <v>0</v>
      </c>
      <c r="BF29" s="199"/>
      <c r="BG29" s="200">
        <f t="shared" si="11"/>
        <v>0</v>
      </c>
      <c r="BH29" s="65"/>
    </row>
    <row r="30" spans="2:60" x14ac:dyDescent="0.3">
      <c r="B30" s="286"/>
      <c r="C30" s="53"/>
      <c r="D30" s="130"/>
      <c r="E30" s="172" t="str">
        <f t="shared" ca="1" si="14"/>
        <v/>
      </c>
      <c r="F30" s="171" t="str">
        <f t="shared" ca="1" si="7"/>
        <v/>
      </c>
      <c r="G30" s="7" t="str">
        <f t="shared" ca="1" si="12"/>
        <v/>
      </c>
      <c r="H30" s="115" t="str">
        <f t="shared" ca="1" si="13"/>
        <v/>
      </c>
      <c r="I30" s="127"/>
      <c r="J30" s="70"/>
      <c r="K30" s="55"/>
      <c r="L30" s="56"/>
      <c r="M30" s="55"/>
      <c r="N30" s="56"/>
      <c r="O30" s="72"/>
      <c r="P30" s="57"/>
      <c r="Q30" s="58"/>
      <c r="R30" s="59"/>
      <c r="S30" s="60"/>
      <c r="T30" s="228"/>
      <c r="U30" s="63"/>
      <c r="V30" s="64"/>
      <c r="W30" s="222"/>
      <c r="X30" s="223"/>
      <c r="Y30" s="57"/>
      <c r="Z30" s="58"/>
      <c r="AA30" s="61"/>
      <c r="AB30" s="224"/>
      <c r="AC30" s="224"/>
      <c r="AD30" s="224"/>
      <c r="AE30" s="57"/>
      <c r="AF30" s="59"/>
      <c r="AG30" s="63"/>
      <c r="AH30" s="64"/>
      <c r="AI30" s="190" t="str">
        <f t="shared" si="8"/>
        <v/>
      </c>
      <c r="AJ30" s="64"/>
      <c r="AK30" s="166"/>
      <c r="AU30" s="192">
        <f t="shared" si="1"/>
        <v>0</v>
      </c>
      <c r="AV30" s="171">
        <f t="shared" si="1"/>
        <v>0</v>
      </c>
      <c r="AW30" s="7" t="str">
        <f t="shared" ca="1" si="9"/>
        <v/>
      </c>
      <c r="AX30" s="171" t="str">
        <f t="shared" ca="1" si="1"/>
        <v/>
      </c>
      <c r="AY30" s="193" t="str">
        <f t="shared" ca="1" si="1"/>
        <v/>
      </c>
      <c r="AZ30" s="171" t="str">
        <f t="shared" ca="1" si="1"/>
        <v/>
      </c>
      <c r="BA30" s="194">
        <f t="shared" si="2"/>
        <v>0</v>
      </c>
      <c r="BB30" s="195">
        <f t="shared" si="3"/>
        <v>0</v>
      </c>
      <c r="BC30" s="196">
        <f t="shared" si="10"/>
        <v>0</v>
      </c>
      <c r="BD30" s="197">
        <f t="shared" si="5"/>
        <v>0</v>
      </c>
      <c r="BE30" s="201">
        <f t="shared" si="6"/>
        <v>0</v>
      </c>
      <c r="BF30" s="199"/>
      <c r="BG30" s="200">
        <f t="shared" si="11"/>
        <v>0</v>
      </c>
      <c r="BH30" s="65"/>
    </row>
    <row r="31" spans="2:60" x14ac:dyDescent="0.3">
      <c r="B31" s="286"/>
      <c r="C31" s="53"/>
      <c r="D31" s="130"/>
      <c r="E31" s="172" t="str">
        <f t="shared" ca="1" si="14"/>
        <v/>
      </c>
      <c r="F31" s="171" t="str">
        <f t="shared" ca="1" si="7"/>
        <v/>
      </c>
      <c r="G31" s="7" t="str">
        <f t="shared" ca="1" si="12"/>
        <v/>
      </c>
      <c r="H31" s="115" t="str">
        <f t="shared" ca="1" si="13"/>
        <v/>
      </c>
      <c r="I31" s="127"/>
      <c r="J31" s="70"/>
      <c r="K31" s="55"/>
      <c r="L31" s="56"/>
      <c r="M31" s="55"/>
      <c r="N31" s="56"/>
      <c r="O31" s="72"/>
      <c r="P31" s="57"/>
      <c r="Q31" s="58"/>
      <c r="R31" s="59"/>
      <c r="S31" s="60"/>
      <c r="T31" s="228"/>
      <c r="U31" s="63"/>
      <c r="V31" s="64"/>
      <c r="W31" s="222"/>
      <c r="X31" s="223"/>
      <c r="Y31" s="57"/>
      <c r="Z31" s="58"/>
      <c r="AA31" s="61"/>
      <c r="AB31" s="224"/>
      <c r="AC31" s="224"/>
      <c r="AD31" s="224"/>
      <c r="AE31" s="57"/>
      <c r="AF31" s="59"/>
      <c r="AG31" s="63"/>
      <c r="AH31" s="64"/>
      <c r="AI31" s="190" t="str">
        <f t="shared" si="8"/>
        <v/>
      </c>
      <c r="AJ31" s="64"/>
      <c r="AK31" s="166"/>
      <c r="AU31" s="192">
        <f t="shared" si="1"/>
        <v>0</v>
      </c>
      <c r="AV31" s="171">
        <f t="shared" si="1"/>
        <v>0</v>
      </c>
      <c r="AW31" s="7" t="str">
        <f t="shared" ca="1" si="9"/>
        <v/>
      </c>
      <c r="AX31" s="171" t="str">
        <f t="shared" ca="1" si="1"/>
        <v/>
      </c>
      <c r="AY31" s="193" t="str">
        <f t="shared" ca="1" si="1"/>
        <v/>
      </c>
      <c r="AZ31" s="171" t="str">
        <f t="shared" ca="1" si="1"/>
        <v/>
      </c>
      <c r="BA31" s="194">
        <f t="shared" si="2"/>
        <v>0</v>
      </c>
      <c r="BB31" s="195">
        <f t="shared" si="3"/>
        <v>0</v>
      </c>
      <c r="BC31" s="196">
        <f t="shared" si="10"/>
        <v>0</v>
      </c>
      <c r="BD31" s="197">
        <f t="shared" si="5"/>
        <v>0</v>
      </c>
      <c r="BE31" s="201">
        <f t="shared" si="6"/>
        <v>0</v>
      </c>
      <c r="BF31" s="199"/>
      <c r="BG31" s="200">
        <f t="shared" si="11"/>
        <v>0</v>
      </c>
      <c r="BH31" s="65"/>
    </row>
    <row r="32" spans="2:60" x14ac:dyDescent="0.3">
      <c r="B32" s="286"/>
      <c r="C32" s="53"/>
      <c r="D32" s="130"/>
      <c r="E32" s="172" t="str">
        <f t="shared" ca="1" si="14"/>
        <v/>
      </c>
      <c r="F32" s="171" t="str">
        <f t="shared" ca="1" si="7"/>
        <v/>
      </c>
      <c r="G32" s="7" t="str">
        <f t="shared" ca="1" si="12"/>
        <v/>
      </c>
      <c r="H32" s="115" t="str">
        <f t="shared" ca="1" si="13"/>
        <v/>
      </c>
      <c r="I32" s="127"/>
      <c r="J32" s="70"/>
      <c r="K32" s="55"/>
      <c r="L32" s="56"/>
      <c r="M32" s="55"/>
      <c r="N32" s="56"/>
      <c r="O32" s="72"/>
      <c r="P32" s="57"/>
      <c r="Q32" s="58"/>
      <c r="R32" s="59"/>
      <c r="S32" s="60"/>
      <c r="T32" s="228"/>
      <c r="U32" s="63"/>
      <c r="V32" s="64"/>
      <c r="W32" s="222"/>
      <c r="X32" s="223"/>
      <c r="Y32" s="57"/>
      <c r="Z32" s="58"/>
      <c r="AA32" s="61"/>
      <c r="AB32" s="224"/>
      <c r="AC32" s="224"/>
      <c r="AD32" s="224"/>
      <c r="AE32" s="57"/>
      <c r="AF32" s="59"/>
      <c r="AG32" s="63"/>
      <c r="AH32" s="64"/>
      <c r="AI32" s="190" t="str">
        <f t="shared" si="8"/>
        <v/>
      </c>
      <c r="AJ32" s="64"/>
      <c r="AK32" s="166"/>
      <c r="AU32" s="192">
        <f t="shared" si="1"/>
        <v>0</v>
      </c>
      <c r="AV32" s="171">
        <f t="shared" si="1"/>
        <v>0</v>
      </c>
      <c r="AW32" s="7" t="str">
        <f t="shared" ca="1" si="9"/>
        <v/>
      </c>
      <c r="AX32" s="171" t="str">
        <f t="shared" ref="AX32" ca="1" si="15">F32</f>
        <v/>
      </c>
      <c r="AY32" s="193" t="str">
        <f t="shared" ref="AY32" ca="1" si="16">G32</f>
        <v/>
      </c>
      <c r="AZ32" s="171" t="str">
        <f t="shared" ref="AZ32" ca="1" si="17">H32</f>
        <v/>
      </c>
      <c r="BA32" s="194">
        <f t="shared" ref="BA32" si="18">I32</f>
        <v>0</v>
      </c>
      <c r="BB32" s="195">
        <f t="shared" ref="BB32" si="19">J32</f>
        <v>0</v>
      </c>
      <c r="BC32" s="196">
        <f t="shared" ref="BC32" si="20">K32</f>
        <v>0</v>
      </c>
      <c r="BD32" s="197">
        <f t="shared" ref="BD32" si="21">N32</f>
        <v>0</v>
      </c>
      <c r="BE32" s="201">
        <f t="shared" ref="BE32" si="22">O32</f>
        <v>0</v>
      </c>
      <c r="BF32" s="199"/>
      <c r="BG32" s="200">
        <f t="shared" si="11"/>
        <v>0</v>
      </c>
      <c r="BH32" s="65"/>
    </row>
    <row r="33" spans="2:60" x14ac:dyDescent="0.3">
      <c r="B33" s="286"/>
      <c r="C33" s="53"/>
      <c r="D33" s="130"/>
      <c r="E33" s="172" t="str">
        <f t="shared" ca="1" si="14"/>
        <v/>
      </c>
      <c r="F33" s="171" t="str">
        <f t="shared" ca="1" si="7"/>
        <v/>
      </c>
      <c r="G33" s="7" t="str">
        <f t="shared" ca="1" si="12"/>
        <v/>
      </c>
      <c r="H33" s="115" t="str">
        <f t="shared" ca="1" si="13"/>
        <v/>
      </c>
      <c r="I33" s="127"/>
      <c r="J33" s="70"/>
      <c r="K33" s="55"/>
      <c r="L33" s="56"/>
      <c r="M33" s="55"/>
      <c r="N33" s="56"/>
      <c r="O33" s="72"/>
      <c r="P33" s="57"/>
      <c r="Q33" s="58"/>
      <c r="R33" s="59"/>
      <c r="S33" s="60"/>
      <c r="T33" s="228"/>
      <c r="U33" s="63"/>
      <c r="V33" s="64"/>
      <c r="W33" s="222"/>
      <c r="X33" s="223"/>
      <c r="Y33" s="57"/>
      <c r="Z33" s="58"/>
      <c r="AA33" s="61"/>
      <c r="AB33" s="224"/>
      <c r="AC33" s="224"/>
      <c r="AD33" s="224"/>
      <c r="AE33" s="57"/>
      <c r="AF33" s="59"/>
      <c r="AG33" s="63"/>
      <c r="AH33" s="64"/>
      <c r="AI33" s="190" t="str">
        <f t="shared" si="8"/>
        <v/>
      </c>
      <c r="AJ33" s="64"/>
      <c r="AK33" s="166"/>
      <c r="AU33" s="192">
        <f t="shared" si="1"/>
        <v>0</v>
      </c>
      <c r="AV33" s="171">
        <f t="shared" si="1"/>
        <v>0</v>
      </c>
      <c r="AW33" s="7" t="str">
        <f t="shared" ca="1" si="9"/>
        <v/>
      </c>
      <c r="AX33" s="171" t="str">
        <f t="shared" ca="1" si="1"/>
        <v/>
      </c>
      <c r="AY33" s="193" t="str">
        <f t="shared" ca="1" si="1"/>
        <v/>
      </c>
      <c r="AZ33" s="171" t="str">
        <f t="shared" ca="1" si="1"/>
        <v/>
      </c>
      <c r="BA33" s="194">
        <f t="shared" ref="BA33:BB36" si="23">I33</f>
        <v>0</v>
      </c>
      <c r="BB33" s="195">
        <f t="shared" si="23"/>
        <v>0</v>
      </c>
      <c r="BC33" s="196">
        <f t="shared" si="10"/>
        <v>0</v>
      </c>
      <c r="BD33" s="197">
        <f t="shared" ref="BD33:BE36" si="24">N33</f>
        <v>0</v>
      </c>
      <c r="BE33" s="201">
        <f t="shared" si="24"/>
        <v>0</v>
      </c>
      <c r="BF33" s="199"/>
      <c r="BG33" s="200">
        <f t="shared" si="11"/>
        <v>0</v>
      </c>
      <c r="BH33" s="65"/>
    </row>
    <row r="34" spans="2:60" x14ac:dyDescent="0.3">
      <c r="B34" s="286"/>
      <c r="C34" s="53"/>
      <c r="D34" s="130"/>
      <c r="E34" s="172" t="str">
        <f t="shared" ca="1" si="14"/>
        <v/>
      </c>
      <c r="F34" s="171" t="str">
        <f t="shared" ca="1" si="7"/>
        <v/>
      </c>
      <c r="G34" s="7" t="str">
        <f t="shared" ca="1" si="12"/>
        <v/>
      </c>
      <c r="H34" s="115" t="str">
        <f t="shared" ca="1" si="13"/>
        <v/>
      </c>
      <c r="I34" s="127"/>
      <c r="J34" s="70"/>
      <c r="K34" s="55"/>
      <c r="L34" s="56"/>
      <c r="M34" s="55"/>
      <c r="N34" s="56"/>
      <c r="O34" s="72"/>
      <c r="P34" s="57"/>
      <c r="Q34" s="58"/>
      <c r="R34" s="59"/>
      <c r="S34" s="60"/>
      <c r="T34" s="228"/>
      <c r="U34" s="63"/>
      <c r="V34" s="64"/>
      <c r="W34" s="222"/>
      <c r="X34" s="223"/>
      <c r="Y34" s="57"/>
      <c r="Z34" s="58"/>
      <c r="AA34" s="61"/>
      <c r="AB34" s="224"/>
      <c r="AC34" s="224"/>
      <c r="AD34" s="224"/>
      <c r="AE34" s="57"/>
      <c r="AF34" s="59"/>
      <c r="AG34" s="63"/>
      <c r="AH34" s="64"/>
      <c r="AI34" s="190" t="str">
        <f t="shared" si="8"/>
        <v/>
      </c>
      <c r="AJ34" s="64"/>
      <c r="AK34" s="166"/>
      <c r="AU34" s="192">
        <f t="shared" si="1"/>
        <v>0</v>
      </c>
      <c r="AV34" s="171">
        <f t="shared" si="1"/>
        <v>0</v>
      </c>
      <c r="AW34" s="7" t="str">
        <f t="shared" ca="1" si="9"/>
        <v/>
      </c>
      <c r="AX34" s="171" t="str">
        <f t="shared" ca="1" si="1"/>
        <v/>
      </c>
      <c r="AY34" s="193" t="str">
        <f t="shared" ca="1" si="1"/>
        <v/>
      </c>
      <c r="AZ34" s="171" t="str">
        <f t="shared" ca="1" si="1"/>
        <v/>
      </c>
      <c r="BA34" s="194">
        <f t="shared" si="23"/>
        <v>0</v>
      </c>
      <c r="BB34" s="195">
        <f t="shared" si="23"/>
        <v>0</v>
      </c>
      <c r="BC34" s="196">
        <f t="shared" si="10"/>
        <v>0</v>
      </c>
      <c r="BD34" s="197">
        <f t="shared" si="24"/>
        <v>0</v>
      </c>
      <c r="BE34" s="201">
        <f t="shared" si="24"/>
        <v>0</v>
      </c>
      <c r="BF34" s="199"/>
      <c r="BG34" s="200">
        <f t="shared" si="11"/>
        <v>0</v>
      </c>
      <c r="BH34" s="65"/>
    </row>
    <row r="35" spans="2:60" x14ac:dyDescent="0.3">
      <c r="B35" s="286"/>
      <c r="C35" s="53"/>
      <c r="D35" s="130"/>
      <c r="E35" s="172" t="str">
        <f t="shared" ca="1" si="14"/>
        <v/>
      </c>
      <c r="F35" s="171" t="str">
        <f t="shared" ca="1" si="7"/>
        <v/>
      </c>
      <c r="G35" s="7" t="str">
        <f t="shared" ca="1" si="12"/>
        <v/>
      </c>
      <c r="H35" s="115" t="str">
        <f t="shared" ca="1" si="13"/>
        <v/>
      </c>
      <c r="I35" s="127"/>
      <c r="J35" s="70"/>
      <c r="K35" s="55"/>
      <c r="L35" s="56"/>
      <c r="M35" s="55"/>
      <c r="N35" s="56"/>
      <c r="O35" s="72"/>
      <c r="P35" s="57"/>
      <c r="Q35" s="58"/>
      <c r="R35" s="59"/>
      <c r="S35" s="60"/>
      <c r="T35" s="228"/>
      <c r="U35" s="63"/>
      <c r="V35" s="64"/>
      <c r="W35" s="222"/>
      <c r="X35" s="223"/>
      <c r="Y35" s="57"/>
      <c r="Z35" s="58"/>
      <c r="AA35" s="61"/>
      <c r="AB35" s="224"/>
      <c r="AC35" s="224"/>
      <c r="AD35" s="224"/>
      <c r="AE35" s="57"/>
      <c r="AF35" s="59"/>
      <c r="AG35" s="63"/>
      <c r="AH35" s="64"/>
      <c r="AI35" s="190" t="str">
        <f t="shared" si="8"/>
        <v/>
      </c>
      <c r="AJ35" s="64"/>
      <c r="AK35" s="166"/>
      <c r="AU35" s="192">
        <f t="shared" si="1"/>
        <v>0</v>
      </c>
      <c r="AV35" s="171">
        <f t="shared" si="1"/>
        <v>0</v>
      </c>
      <c r="AW35" s="7" t="str">
        <f t="shared" ca="1" si="9"/>
        <v/>
      </c>
      <c r="AX35" s="171" t="str">
        <f t="shared" ca="1" si="1"/>
        <v/>
      </c>
      <c r="AY35" s="193" t="str">
        <f t="shared" ca="1" si="1"/>
        <v/>
      </c>
      <c r="AZ35" s="171" t="str">
        <f t="shared" ca="1" si="1"/>
        <v/>
      </c>
      <c r="BA35" s="194">
        <f t="shared" si="23"/>
        <v>0</v>
      </c>
      <c r="BB35" s="195">
        <f t="shared" si="23"/>
        <v>0</v>
      </c>
      <c r="BC35" s="196">
        <f t="shared" si="10"/>
        <v>0</v>
      </c>
      <c r="BD35" s="197">
        <f t="shared" si="24"/>
        <v>0</v>
      </c>
      <c r="BE35" s="201">
        <f t="shared" si="24"/>
        <v>0</v>
      </c>
      <c r="BF35" s="199"/>
      <c r="BG35" s="200">
        <f t="shared" si="11"/>
        <v>0</v>
      </c>
      <c r="BH35" s="65"/>
    </row>
    <row r="36" spans="2:60" ht="15" thickBot="1" x14ac:dyDescent="0.35">
      <c r="B36" s="286"/>
      <c r="C36" s="75"/>
      <c r="D36" s="132"/>
      <c r="E36" s="172" t="str">
        <f t="shared" ca="1" si="14"/>
        <v/>
      </c>
      <c r="F36" s="171" t="str">
        <f t="shared" ca="1" si="7"/>
        <v/>
      </c>
      <c r="G36" s="7" t="str">
        <f t="shared" ca="1" si="12"/>
        <v/>
      </c>
      <c r="H36" s="133" t="str">
        <f t="shared" ca="1" si="13"/>
        <v/>
      </c>
      <c r="I36" s="128"/>
      <c r="J36" s="157"/>
      <c r="K36" s="77"/>
      <c r="L36" s="76"/>
      <c r="M36" s="77"/>
      <c r="N36" s="76"/>
      <c r="O36" s="161"/>
      <c r="P36" s="73"/>
      <c r="Q36" s="157"/>
      <c r="R36" s="59"/>
      <c r="S36" s="74"/>
      <c r="T36" s="228"/>
      <c r="U36" s="159"/>
      <c r="V36" s="160"/>
      <c r="W36" s="225"/>
      <c r="X36" s="226"/>
      <c r="Y36" s="76"/>
      <c r="Z36" s="157"/>
      <c r="AA36" s="77"/>
      <c r="AB36" s="227"/>
      <c r="AC36" s="227"/>
      <c r="AD36" s="227"/>
      <c r="AE36" s="76"/>
      <c r="AF36" s="158"/>
      <c r="AG36" s="159"/>
      <c r="AH36" s="160"/>
      <c r="AI36" s="191" t="str">
        <f t="shared" si="8"/>
        <v/>
      </c>
      <c r="AJ36" s="160"/>
      <c r="AK36" s="167"/>
      <c r="AU36" s="202">
        <f t="shared" si="1"/>
        <v>0</v>
      </c>
      <c r="AV36" s="203">
        <f t="shared" si="1"/>
        <v>0</v>
      </c>
      <c r="AW36" s="7" t="str">
        <f t="shared" ca="1" si="9"/>
        <v/>
      </c>
      <c r="AX36" s="203" t="str">
        <f t="shared" ca="1" si="1"/>
        <v/>
      </c>
      <c r="AY36" s="204" t="str">
        <f t="shared" ca="1" si="1"/>
        <v/>
      </c>
      <c r="AZ36" s="203" t="str">
        <f t="shared" ca="1" si="1"/>
        <v/>
      </c>
      <c r="BA36" s="205">
        <f t="shared" si="23"/>
        <v>0</v>
      </c>
      <c r="BB36" s="206">
        <f t="shared" si="23"/>
        <v>0</v>
      </c>
      <c r="BC36" s="207">
        <f t="shared" si="10"/>
        <v>0</v>
      </c>
      <c r="BD36" s="208">
        <f t="shared" si="24"/>
        <v>0</v>
      </c>
      <c r="BE36" s="209">
        <f t="shared" si="24"/>
        <v>0</v>
      </c>
      <c r="BF36" s="210"/>
      <c r="BG36" s="211">
        <f t="shared" si="11"/>
        <v>0</v>
      </c>
      <c r="BH36" s="78"/>
    </row>
    <row r="37" spans="2:60" ht="15.6" x14ac:dyDescent="0.3">
      <c r="B37" s="212"/>
      <c r="C37" s="173">
        <f>COUNTA(C21:C36)</f>
        <v>0</v>
      </c>
      <c r="D37" s="267" t="s">
        <v>112</v>
      </c>
      <c r="E37" s="267"/>
      <c r="F37" s="267"/>
      <c r="G37" s="267"/>
      <c r="H37" s="267"/>
      <c r="I37" s="268"/>
      <c r="J37" s="173">
        <f>COUNTIF(J21:J36,"x")</f>
        <v>0</v>
      </c>
      <c r="K37" s="174">
        <f>COUNTIFS(K21:K36,"&lt;&gt;",K21:K36,"&lt;&gt;-")</f>
        <v>1</v>
      </c>
      <c r="L37" s="175">
        <f>COUNTIF(L21:L36,"x")</f>
        <v>5</v>
      </c>
      <c r="M37" s="174">
        <f>COUNTIF(M21:M36,"x")</f>
        <v>0</v>
      </c>
      <c r="N37" s="176">
        <f>COUNTIF(N21:N36,"x")</f>
        <v>0</v>
      </c>
      <c r="O37" s="177">
        <f>SUM(O21:O36)</f>
        <v>19</v>
      </c>
      <c r="P37" s="134"/>
      <c r="Q37" s="178">
        <f>COUNTIF(Q21:Q36,"Ja")</f>
        <v>0</v>
      </c>
      <c r="R37" s="135"/>
      <c r="S37" s="134"/>
      <c r="T37" s="135"/>
      <c r="U37" s="179">
        <f>SUM(U21:U36)</f>
        <v>0</v>
      </c>
      <c r="V37" s="180">
        <f>SUM(V21:V36)</f>
        <v>0</v>
      </c>
      <c r="W37" s="181">
        <f>SUM(W21:W36)</f>
        <v>0</v>
      </c>
      <c r="X37" s="182">
        <f>SUM(X21:X36)</f>
        <v>0</v>
      </c>
      <c r="Y37" s="183">
        <f>COUNTIF(Y21:Y36,"x")</f>
        <v>0</v>
      </c>
      <c r="Z37" s="184">
        <f>COUNTIF(Z21:Z36,"x")</f>
        <v>0</v>
      </c>
      <c r="AA37" s="174">
        <f>COUNTIF(AA21:AA36,"x")</f>
        <v>0</v>
      </c>
      <c r="AB37" s="185">
        <f>SUM(AB21:AB36)</f>
        <v>0</v>
      </c>
      <c r="AC37" s="185">
        <f>SUM(AC21:AC36)</f>
        <v>0</v>
      </c>
      <c r="AD37" s="185">
        <f>SUM(AD21:AD36)</f>
        <v>0</v>
      </c>
      <c r="AE37" s="183">
        <f>COUNTIF(AE21:AE36,"x")</f>
        <v>0</v>
      </c>
      <c r="AF37" s="186">
        <f>COUNTIF(AF21:AF36,"x")</f>
        <v>0</v>
      </c>
      <c r="AG37" s="187">
        <f>SUM(AG21:AG36)</f>
        <v>0</v>
      </c>
      <c r="AH37" s="188">
        <f>SUM(AH21:AH36)</f>
        <v>0</v>
      </c>
      <c r="AI37" s="183">
        <f>COUNTIF(AI21:AI36,"x")</f>
        <v>0</v>
      </c>
      <c r="AJ37" s="189">
        <f>COUNTIF(AJ21:AJ36,"x")</f>
        <v>0</v>
      </c>
      <c r="AK37" s="135"/>
      <c r="AU37" s="178">
        <f>C37</f>
        <v>0</v>
      </c>
      <c r="AV37" s="217"/>
      <c r="AW37" s="213">
        <f ca="1">SUM(AW21:AW36)</f>
        <v>100.4</v>
      </c>
      <c r="AX37" s="214"/>
      <c r="AY37" s="214"/>
      <c r="AZ37" s="214"/>
      <c r="BA37" s="215"/>
      <c r="BB37" s="216">
        <f>COUNTIF(BB21:BB36,"x")</f>
        <v>0</v>
      </c>
      <c r="BC37" s="216">
        <f>COUNTIF(BC21:BC36,"x")</f>
        <v>1</v>
      </c>
      <c r="BD37" s="218">
        <f>COUNTIF(BD21:BD36,"x")</f>
        <v>0</v>
      </c>
      <c r="BE37" s="219">
        <f>SUM(BE21:BE36)</f>
        <v>19</v>
      </c>
      <c r="BF37" s="178">
        <f>COUNTIF(BF21:BF36,"Ja")</f>
        <v>0</v>
      </c>
      <c r="BG37" s="135"/>
      <c r="BH37" s="135"/>
    </row>
    <row r="39" spans="2:60" ht="18.75" customHeight="1" x14ac:dyDescent="0.3">
      <c r="E39" s="80"/>
      <c r="F39" s="80"/>
      <c r="G39" s="81"/>
      <c r="L39" s="80"/>
      <c r="M39" s="80"/>
      <c r="N39" s="131"/>
      <c r="O39" s="80"/>
      <c r="P39" s="81"/>
      <c r="W39" s="79"/>
      <c r="X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</row>
    <row r="40" spans="2:60" ht="18.75" customHeight="1" x14ac:dyDescent="0.3">
      <c r="E40" s="80"/>
      <c r="F40" s="80"/>
      <c r="G40" s="81"/>
      <c r="N40" s="131"/>
      <c r="O40" s="80"/>
      <c r="P40" s="81"/>
      <c r="W40" s="79"/>
      <c r="X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</row>
    <row r="41" spans="2:60" ht="18.75" customHeight="1" x14ac:dyDescent="0.3">
      <c r="N41" s="131"/>
      <c r="O41" s="80"/>
      <c r="P41" s="81"/>
      <c r="W41" s="79"/>
      <c r="X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</row>
    <row r="42" spans="2:60" ht="14.4" customHeight="1" x14ac:dyDescent="0.3">
      <c r="N42" s="131"/>
      <c r="W42" s="79"/>
      <c r="X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</row>
    <row r="43" spans="2:60" ht="14.4" customHeight="1" x14ac:dyDescent="0.3">
      <c r="N43" s="131"/>
      <c r="W43" s="79"/>
      <c r="X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</row>
    <row r="44" spans="2:60" ht="14.4" customHeight="1" x14ac:dyDescent="0.3">
      <c r="N44" s="131"/>
      <c r="W44" s="79"/>
      <c r="X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</row>
    <row r="45" spans="2:60" ht="14.4" customHeight="1" x14ac:dyDescent="0.3">
      <c r="N45" s="131"/>
      <c r="W45" s="79"/>
      <c r="X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</row>
    <row r="46" spans="2:60" ht="14.4" customHeight="1" x14ac:dyDescent="0.3">
      <c r="N46" s="131"/>
      <c r="W46" s="83"/>
      <c r="X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</row>
    <row r="47" spans="2:60" ht="14.4" customHeight="1" x14ac:dyDescent="0.3">
      <c r="N47" s="131"/>
      <c r="O47" s="168"/>
      <c r="W47" s="83"/>
      <c r="X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</row>
    <row r="48" spans="2:60" ht="14.4" customHeight="1" x14ac:dyDescent="0.3">
      <c r="N48" s="131"/>
      <c r="W48" s="83"/>
      <c r="X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</row>
    <row r="49" spans="14:37" ht="14.4" customHeight="1" x14ac:dyDescent="0.3">
      <c r="N49" s="131"/>
      <c r="W49" s="83"/>
      <c r="X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4:37" x14ac:dyDescent="0.3">
      <c r="N50" s="131"/>
    </row>
    <row r="51" spans="14:37" x14ac:dyDescent="0.3">
      <c r="N51" s="131"/>
    </row>
    <row r="52" spans="14:37" x14ac:dyDescent="0.3">
      <c r="N52" s="131"/>
    </row>
    <row r="53" spans="14:37" x14ac:dyDescent="0.3">
      <c r="N53" s="131"/>
    </row>
  </sheetData>
  <protectedRanges>
    <protectedRange algorithmName="SHA-512" hashValue="7aPJ5VfZBMfmTKm36/kgg4M5YmNuz+ouMCGrvsPvW/CdHKt9SGXadLlSopkyqXqdm6q8RLs9kcpCTtJLQa4H5g==" saltValue="G9Kz3R5Va/w6gu/VatE7hg==" spinCount="100000" sqref="B17:BH20" name="Bereich1"/>
  </protectedRanges>
  <mergeCells count="77">
    <mergeCell ref="BF18:BG18"/>
    <mergeCell ref="BD17:BH17"/>
    <mergeCell ref="AG17:AK17"/>
    <mergeCell ref="AU17:BC17"/>
    <mergeCell ref="X18:X19"/>
    <mergeCell ref="Y18:AA18"/>
    <mergeCell ref="AI18:AJ18"/>
    <mergeCell ref="P17:R17"/>
    <mergeCell ref="AD18:AD19"/>
    <mergeCell ref="AF18:AF19"/>
    <mergeCell ref="B21:B36"/>
    <mergeCell ref="D18:D19"/>
    <mergeCell ref="C18:C19"/>
    <mergeCell ref="B17:B20"/>
    <mergeCell ref="S18:S19"/>
    <mergeCell ref="N18:N19"/>
    <mergeCell ref="AB18:AB19"/>
    <mergeCell ref="AC18:AC19"/>
    <mergeCell ref="C17:O17"/>
    <mergeCell ref="G18:H18"/>
    <mergeCell ref="I18:I19"/>
    <mergeCell ref="J18:K18"/>
    <mergeCell ref="L18:M18"/>
    <mergeCell ref="Q2:R2"/>
    <mergeCell ref="B14:E14"/>
    <mergeCell ref="B15:E15"/>
    <mergeCell ref="Q3:AF3"/>
    <mergeCell ref="Q14:R14"/>
    <mergeCell ref="C4:AA11"/>
    <mergeCell ref="B13:E13"/>
    <mergeCell ref="F2:P2"/>
    <mergeCell ref="F3:P3"/>
    <mergeCell ref="B3:E3"/>
    <mergeCell ref="B2:E2"/>
    <mergeCell ref="B16:AF16"/>
    <mergeCell ref="F13:J13"/>
    <mergeCell ref="F14:J14"/>
    <mergeCell ref="F15:J15"/>
    <mergeCell ref="K14:M14"/>
    <mergeCell ref="K15:M15"/>
    <mergeCell ref="N14:P14"/>
    <mergeCell ref="N15:P15"/>
    <mergeCell ref="O18:O19"/>
    <mergeCell ref="AG18:AH18"/>
    <mergeCell ref="E18:F18"/>
    <mergeCell ref="T18:T19"/>
    <mergeCell ref="U18:V18"/>
    <mergeCell ref="W18:W19"/>
    <mergeCell ref="P18:P19"/>
    <mergeCell ref="Q18:Q19"/>
    <mergeCell ref="R18:R19"/>
    <mergeCell ref="BC13:BD13"/>
    <mergeCell ref="BA13:BB13"/>
    <mergeCell ref="BA14:BB14"/>
    <mergeCell ref="AG4:AK4"/>
    <mergeCell ref="AG11:AK11"/>
    <mergeCell ref="BG15:BH15"/>
    <mergeCell ref="BE14:BF14"/>
    <mergeCell ref="BE15:BF15"/>
    <mergeCell ref="BC14:BD14"/>
    <mergeCell ref="BC15:BD15"/>
    <mergeCell ref="D37:I37"/>
    <mergeCell ref="BD18:BD19"/>
    <mergeCell ref="AU2:BH11"/>
    <mergeCell ref="BA15:BB15"/>
    <mergeCell ref="AW14:AZ14"/>
    <mergeCell ref="AW13:AZ13"/>
    <mergeCell ref="AU15:AZ15"/>
    <mergeCell ref="AY18:AZ18"/>
    <mergeCell ref="BB18:BC18"/>
    <mergeCell ref="AW18:AX18"/>
    <mergeCell ref="BE13:BF13"/>
    <mergeCell ref="BG13:BH13"/>
    <mergeCell ref="S17:AF17"/>
    <mergeCell ref="AU13:AV13"/>
    <mergeCell ref="AU14:AV14"/>
    <mergeCell ref="BG14:BH14"/>
  </mergeCells>
  <conditionalFormatting sqref="C21:C27 C28:D36">
    <cfRule type="expression" dxfId="476" priority="74">
      <formula>$AK21&lt;&gt;""</formula>
    </cfRule>
  </conditionalFormatting>
  <conditionalFormatting sqref="C21:D36 S21:X36">
    <cfRule type="expression" dxfId="475" priority="11">
      <formula>$T21="Linern"</formula>
    </cfRule>
    <cfRule type="expression" dxfId="474" priority="15">
      <formula>AND($U21&lt;&gt;"",$U21&lt;&gt;"-")</formula>
    </cfRule>
    <cfRule type="expression" dxfId="473" priority="16">
      <formula>$T21="Erneuern"</formula>
    </cfRule>
    <cfRule type="expression" dxfId="472" priority="75">
      <formula>$T21="punktuelle Reparatur + Linern"</formula>
    </cfRule>
    <cfRule type="expression" dxfId="471" priority="73">
      <formula>$T21="punktuelle Reparatur"</formula>
    </cfRule>
  </conditionalFormatting>
  <conditionalFormatting sqref="C21:D36 T21:X36">
    <cfRule type="expression" dxfId="470" priority="2">
      <formula>$T21="Kein Handlungsbedarf"</formula>
    </cfRule>
    <cfRule type="expression" dxfId="469" priority="3">
      <formula>OR($M21="x",$L21="x")</formula>
    </cfRule>
  </conditionalFormatting>
  <conditionalFormatting sqref="C21:AK36 AU21:BH36 N39:N53">
    <cfRule type="cellIs" dxfId="468" priority="1" operator="equal">
      <formula>"?"</formula>
    </cfRule>
  </conditionalFormatting>
  <conditionalFormatting sqref="E21:E36">
    <cfRule type="expression" dxfId="467" priority="9">
      <formula>AND($L21="x",$M21="x")</formula>
    </cfRule>
  </conditionalFormatting>
  <conditionalFormatting sqref="F21:I27 D21:D27 AV21:AV36 F22:F36 G28:H36">
    <cfRule type="expression" dxfId="466" priority="70">
      <formula>OR($L21=1,$M21=1)</formula>
    </cfRule>
  </conditionalFormatting>
  <conditionalFormatting sqref="G23:G36">
    <cfRule type="expression" dxfId="465" priority="69">
      <formula>OR($L23=1,$M23=1)</formula>
    </cfRule>
  </conditionalFormatting>
  <conditionalFormatting sqref="I21:I36">
    <cfRule type="expression" dxfId="464" priority="67" stopIfTrue="1">
      <formula>$I21&gt;=300</formula>
    </cfRule>
  </conditionalFormatting>
  <conditionalFormatting sqref="L21:M36">
    <cfRule type="expression" dxfId="463" priority="71">
      <formula>AND($L21="x",$M21="x")</formula>
    </cfRule>
  </conditionalFormatting>
  <conditionalFormatting sqref="N39:N53">
    <cfRule type="expression" dxfId="462" priority="97">
      <formula>OR($L22=1,$M22=1)</formula>
    </cfRule>
  </conditionalFormatting>
  <conditionalFormatting sqref="O21:O27">
    <cfRule type="expression" dxfId="461" priority="68">
      <formula>OR($L21=1,$M21=1)</formula>
    </cfRule>
  </conditionalFormatting>
  <conditionalFormatting sqref="Q21:Q36">
    <cfRule type="expression" dxfId="460" priority="4">
      <formula>$Q21="Ja"</formula>
    </cfRule>
  </conditionalFormatting>
  <conditionalFormatting sqref="S21:S36">
    <cfRule type="expression" dxfId="459" priority="56">
      <formula>$S21=""</formula>
    </cfRule>
  </conditionalFormatting>
  <conditionalFormatting sqref="T21:AJ36 L21:L36 Q21:R36 N21:N36">
    <cfRule type="expression" dxfId="458" priority="89">
      <formula>($M21="x")</formula>
    </cfRule>
  </conditionalFormatting>
  <conditionalFormatting sqref="T21:AJ36 M21:O36 BD21:BE36 Q21:R36">
    <cfRule type="expression" dxfId="457" priority="87">
      <formula>($L21="x")</formula>
    </cfRule>
  </conditionalFormatting>
  <conditionalFormatting sqref="U21:U36 Y21:Y36 J21:J36 AB21:AB36">
    <cfRule type="expression" dxfId="456" priority="81">
      <formula>NOT(OR($K21="",$K21="-"))</formula>
    </cfRule>
  </conditionalFormatting>
  <conditionalFormatting sqref="U21:U36">
    <cfRule type="expression" dxfId="455" priority="77">
      <formula>NOT(OR($V21="",$V21="-"))</formula>
    </cfRule>
  </conditionalFormatting>
  <conditionalFormatting sqref="U21:V36">
    <cfRule type="expression" dxfId="454" priority="76">
      <formula>OR($T21="Erneuern",$T21="punktuelle Reparatur")</formula>
    </cfRule>
  </conditionalFormatting>
  <conditionalFormatting sqref="U21:X36">
    <cfRule type="expression" dxfId="453" priority="79">
      <formula>$T21="Kein Handlungsbedarf"</formula>
    </cfRule>
  </conditionalFormatting>
  <conditionalFormatting sqref="V21:V36 Z21:AA36 K21:K36 AD21:AE36">
    <cfRule type="expression" dxfId="452" priority="80">
      <formula>($J21="x")</formula>
    </cfRule>
  </conditionalFormatting>
  <conditionalFormatting sqref="V21:V36">
    <cfRule type="expression" dxfId="451" priority="82">
      <formula>NOT(OR($U21="",$U21="-"))</formula>
    </cfRule>
  </conditionalFormatting>
  <conditionalFormatting sqref="X21:X36">
    <cfRule type="expression" dxfId="450" priority="55">
      <formula>$T21="Linern"</formula>
    </cfRule>
  </conditionalFormatting>
  <conditionalFormatting sqref="Y21:AA36">
    <cfRule type="expression" dxfId="449" priority="72">
      <formula>OR(AND($Y21="x",$Z21="x"),AND($Y21="x",$AA21="x"),AND($Z21="x",$AA21="x"))</formula>
    </cfRule>
  </conditionalFormatting>
  <conditionalFormatting sqref="AI21:AJ36">
    <cfRule type="expression" dxfId="448" priority="78">
      <formula>OR(AND($U21="",$V21=""),AND($U21="-",$V21="-"))</formula>
    </cfRule>
  </conditionalFormatting>
  <conditionalFormatting sqref="AW28:AW36">
    <cfRule type="expression" dxfId="447" priority="63">
      <formula>OR($L28=1,$M28=1)</formula>
    </cfRule>
  </conditionalFormatting>
  <conditionalFormatting sqref="BB21:BB36">
    <cfRule type="expression" dxfId="446" priority="65">
      <formula>NOT(OR($K21="",$K21="-"))</formula>
    </cfRule>
  </conditionalFormatting>
  <conditionalFormatting sqref="BC21:BC36">
    <cfRule type="expression" dxfId="445" priority="66">
      <formula>($J21="x")</formula>
    </cfRule>
  </conditionalFormatting>
  <conditionalFormatting sqref="BD21:BD36">
    <cfRule type="expression" dxfId="444" priority="64">
      <formula>($M21="x")</formula>
    </cfRule>
  </conditionalFormatting>
  <conditionalFormatting sqref="BE21:BE36">
    <cfRule type="expression" dxfId="443" priority="62">
      <formula>OR($L21=1,$M21=1)</formula>
    </cfRule>
  </conditionalFormatting>
  <conditionalFormatting sqref="BF21:BF36">
    <cfRule type="expression" dxfId="442" priority="57">
      <formula>$BF21=""</formula>
    </cfRule>
  </conditionalFormatting>
  <conditionalFormatting sqref="BF21:BH36">
    <cfRule type="expression" dxfId="441" priority="60">
      <formula>($L21="x")</formula>
    </cfRule>
    <cfRule type="expression" dxfId="440" priority="61">
      <formula>($M21="x")</formula>
    </cfRule>
  </conditionalFormatting>
  <dataValidations count="46">
    <dataValidation type="list" allowBlank="1" showInputMessage="1" showErrorMessage="1" sqref="Q21:Q36" xr:uid="{BE31D864-2B98-40B9-9AC8-6757AD27EEAE}">
      <formula1>"Ja,Nein"</formula1>
    </dataValidation>
    <dataValidation allowBlank="1" showInputMessage="1" showErrorMessage="1" promptTitle="Info" prompt="Hier soll die Nummer eingetragen werden, welche der Haltung in der Zeichnung zugewiesen wurde." sqref="C18" xr:uid="{0F36D9B4-0CE2-427B-85C6-09894EC3A240}"/>
    <dataValidation allowBlank="1" showInputMessage="1" showErrorMessage="1" promptTitle="Info" prompt="Die Leitungsbezeichnung kann den Dokumenten der Sielbefahrung entnommen werden._x000a_(Bsp. 68404012SE02)" sqref="D18:D19" xr:uid="{2F5AD561-C93B-493C-B8BC-27CFCA2CF37D}"/>
    <dataValidation allowBlank="1" showInputMessage="1" showErrorMessage="1" promptTitle="Info" prompt="Hier wird die Stationierung des Anschlusses entlang der Haltung und deren Lage im Siel festgehalten. _x000a_Betrachtet, wenn in Fließrichtung befahren wurde." sqref="E18:F18" xr:uid="{B5D1D469-9CC6-4FF5-9F91-771253764C59}"/>
    <dataValidation allowBlank="1" showInputMessage="1" showErrorMessage="1" promptTitle="Info" prompt="Wieivel Meter ist der Anschluss vom Beginn der Haltung entfernt._x000a_Gemessen, wenn in Fließrichtung befahren wurde." sqref="E19" xr:uid="{73335F6C-E4F0-4655-A4D2-CA90DE5B7C16}"/>
    <dataValidation allowBlank="1" showInputMessage="1" showErrorMessage="1" promptTitle="Info" prompt="Lage des Anschlusses, wenn man die Haltung entlang schaut. Dargestellt in Form einer Uhrzeit. Liegt der Anschluss also mittig rechts, entspräche dies 3 Uhr." sqref="F19" xr:uid="{9648A492-3214-44E9-BD80-DCA0E05ADFDA}"/>
    <dataValidation allowBlank="1" showInputMessage="1" showErrorMessage="1" promptTitle="Info" prompt="Eintragung der Dimensionierung der Anschlussleitung in DN." sqref="I18:I19" xr:uid="{3B6817C1-8CC8-4BCE-B9C1-FA60CFAF03CE}"/>
    <dataValidation allowBlank="1" showInputMessage="1" showErrorMessage="1" promptTitle="Info" prompt="Prüfen ob es sich bei dem Anschluss um einen Straßenablauf oder einen Hausanschluss handelt." sqref="J18:K18" xr:uid="{DE9DC257-1B9E-4F50-9F72-F5DA5AB0D45A}"/>
    <dataValidation allowBlank="1" showInputMessage="1" showErrorMessage="1" promptTitle="Info" prompt="Hier ankreuzen, wenn es sich bei dem Anschluss um einen Straßenablauf handelt." sqref="J19" xr:uid="{2472CB3D-461D-4491-BF14-E8DAF41E08F6}"/>
    <dataValidation allowBlank="1" showInputMessage="1" showErrorMessage="1" promptTitle="Info" prompt="Wenn es sich bei dem Anschluss um einen Hausanschluss handelt, dann hier die Hausnummer eintragen, zu welcher dieser gehört." sqref="K19" xr:uid="{3E29EA57-924E-40DB-A2EF-CCAAAE8DCC88}"/>
    <dataValidation allowBlank="1" showInputMessage="1" showErrorMessage="1" promptTitle="Info" prompt="Hier wird die Stationierung des Anschlusses entlang der Haltung und deren Lage im Siel festgehalten. _x000a_Betrachtet, wenn gegen Fließrichtung befahren wurde." sqref="G18:H18" xr:uid="{74839552-6737-491D-98E3-B993C6250EA2}"/>
    <dataValidation allowBlank="1" showInputMessage="1" showErrorMessage="1" promptTitle="Info" prompt="Wieivel Meter ist der Anschluss vom Beginn der Haltung entfernt._x000a_Gemessen, wenn gegen Fließrichtung befahren wurde." sqref="G19" xr:uid="{41F26E62-9409-40E0-A4DC-18C0658FE16E}"/>
    <dataValidation allowBlank="1" showInputMessage="1" showErrorMessage="1" promptTitle="Info" prompt="Lage des Anschlusses, wenn man die Haltung entlang schaut. Dargestellt in Form einer Uhrzeit. Liegt der Anschluss also mittig und rechts, entspräche dies 3 Uhr." sqref="H19" xr:uid="{ADB4CAC5-52C1-4933-B0FD-7E7E323A5CCF}"/>
    <dataValidation allowBlank="1" showInputMessage="1" showErrorMessage="1" promptTitle="Info" prompt="Abfrage ob der Anschluss verschlossen ist. Wenn zutrffend dann mit einem &quot;x&quot; ausfüllen, ansonsten mit einem &quot;-&quot; ausfüllen." sqref="L18:M18" xr:uid="{9DFBD7F1-B736-46AB-B9E8-8EDEC922B342}"/>
    <dataValidation allowBlank="1" showInputMessage="1" showErrorMessage="1" promptTitle="Info" prompt="Wenn der Anschluss direkt am Siel verschlossen ist, dann hier ankreuzen." sqref="L19" xr:uid="{BAF1E3A0-A10A-44AB-961D-56CE8E39E0DB}"/>
    <dataValidation allowBlank="1" showInputMessage="1" showErrorMessage="1" promptTitle="Info" prompt="Wenn der Anschluss innerhalb der Anschlussleitung verschlossen ist, dann hier ankreuzen." sqref="M19" xr:uid="{659FB499-BF55-4A75-ABCB-762885FA8CD2}"/>
    <dataValidation allowBlank="1" showInputMessage="1" showErrorMessage="1" promptTitle="Info" prompt="Hier einfach die Länge der Anschlussleitung eintragen. DIese kann der Auswertung der Kanalbefahrung entnommen werden." sqref="O18:O19" xr:uid="{4F2DA482-8964-4233-85A0-A88A3FD6E7B1}"/>
    <dataValidation allowBlank="1" showInputMessage="1" showErrorMessage="1" promptTitle="Info" prompt="Hier einen kurzen Kommentar, in welchem Zustand sich die Einbindung befindet. Der Kommentar bezieht sich hier NUR auf die Einbindung, nicht auf den Zustand der AL selbst." sqref="P18:P19" xr:uid="{A8330F21-7DA2-4B63-A608-4DB6F67037A8}"/>
    <dataValidation allowBlank="1" showInputMessage="1" showErrorMessage="1" promptTitle="Info" prompt="Soll die Einbindung nach der Sanierung geöffnet werden oder verschlossen bleiben? Bei Auswahl von Ja, wird die Zeile gelb markiert um darauf hinzuweisen, dass hier auf jeden Fall Handlungsbedarf besteht.         " sqref="Q18:Q19" xr:uid="{69872AF5-FBA9-4AD1-B6C2-9D11D1C901E2}"/>
    <dataValidation allowBlank="1" showInputMessage="1" showErrorMessage="1" promptTitle="Info" prompt="Hier auswählen ob und welche Maßnahme für die AL notwendig ist. Die Zeilen werden nach Auswahl farblich markiert um einen besseren Überblick zu erhalten welcher Handlungsbedarf besteht." sqref="T18:T19" xr:uid="{046C2EB6-6E82-449A-99C8-65066B2CF83B}"/>
    <dataValidation allowBlank="1" showInputMessage="1" showErrorMessage="1" promptTitle="Info" prompt="Wenn als Maßnahme Linern gewählt wurde, muss hier eingetragen werden von wo dieser eingezogen wird." sqref="U18:V18" xr:uid="{3B7BB08E-AC00-42A6-B0CD-70CCEE330CE0}"/>
    <dataValidation allowBlank="1" showInputMessage="1" showErrorMessage="1" promptTitle="Info" prompt="In dieser Zeile die Meter der zu sanierenden Strecke eintragen, falls der Liner aus dem Straßenablauf eingezogen wird." sqref="U19" xr:uid="{7031C469-3858-4030-8909-72A68A984838}"/>
    <dataValidation allowBlank="1" showInputMessage="1" showErrorMessage="1" promptTitle="Info" prompt="In dieser Zeile die Meter der zu sanierenden Strecke eintragen, falls der Liner aus einer Kopfbaugrube oder einem Revisionsschacht eingezogen wird." sqref="V19" xr:uid="{5E548ADE-A31C-49FA-8F38-A93C064645C2}"/>
    <dataValidation allowBlank="1" showInputMessage="1" showErrorMessage="1" promptTitle="Info" prompt="Wieviele Reparaturbaugruben sind bei einer punktuellen Erneuerung notwendig._x000a_Diese können auch notwendig werden, falls ein Liner eingezogen wird und an einer Stelle zusätzlich punktuell repariert werden muss." sqref="W18:W19" xr:uid="{1A6B8489-873F-4120-9299-B7F355CA025A}"/>
    <dataValidation allowBlank="1" showInputMessage="1" showErrorMessage="1" promptTitle="Info" prompt="Wieviele Meter Baugrube werden zur Erneuerung der Haltung notwendig. Hauptsächlich wenn die AL in offener Bauweise erneuert werden muss. Bei punktuellen Reparaturen werden die Baugruben nach Stück erfasst." sqref="X18:X19" xr:uid="{FC616DDA-C2B3-4D2D-9199-A39E02FEA930}"/>
    <dataValidation allowBlank="1" showInputMessage="1" showErrorMessage="1" promptTitle="Info" prompt="Wo wird die Vorflut angeschlossen um die AL trocken zu halten." sqref="Y18:AA18" xr:uid="{5C4DE54A-4973-4C2B-95C6-1D0BBEA63EF4}"/>
    <dataValidation allowBlank="1" showInputMessage="1" showErrorMessage="1" promptTitle="Info" prompt="Ankreuzen, wenn es sich bei der AL um einen Straßenablauf handelt und dieser einfach abgedeckt wird, um zu verhindern, dass dort Wasser hinein fließen kann." sqref="Y19" xr:uid="{5250AD90-2555-4E20-8C7F-482292AFF6AD}"/>
    <dataValidation allowBlank="1" showInputMessage="1" showErrorMessage="1" promptTitle="Info" prompt="Es wird eine Kopfbaugrube erstellt, um die Vorflut dort anschließen zu können._x000a_Meistens bei Hausanschlüssen, die über keinen Revisionsschacht verfügen." sqref="Z19" xr:uid="{B8AA8018-44AC-44F7-992C-1B687F778030}"/>
    <dataValidation allowBlank="1" showInputMessage="1" showErrorMessage="1" promptTitle="Info" prompt="Anschluss der Vorflut an einen Revisionsschacht." sqref="AA19" xr:uid="{496ECB1B-466B-47E0-B403-936B639AAB4D}"/>
    <dataValidation allowBlank="1" showInputMessage="1" showErrorMessage="1" promptTitle="Info" prompt="Die Reinigung und Befahrung erfolgt aus dem Straßenablauf. BItte die zu befahrenden Meter angeben." sqref="AB18:AB19" xr:uid="{0D64CFF5-51C1-4F56-A13D-59F0368DF550}"/>
    <dataValidation allowBlank="1" showInputMessage="1" showErrorMessage="1" promptTitle="Info" prompt="Die Reinigung und Befahrung erfolgt direkt aus dem Siel heraus, an dem die AL angeschlossen ist. BItte die zu befahrenden Meter angeben." sqref="AC18:AC19" xr:uid="{4E6B4924-9F00-40FB-AA8E-87A1F65B351F}"/>
    <dataValidation allowBlank="1" showInputMessage="1" showErrorMessage="1" promptTitle="Info" prompt="Die Reinigung und Befahrung erfolgt aus einem Revisionsschacht. BItte die zu befahrenden Meter angeben." sqref="AD18:AD19" xr:uid="{68410D5D-B0C3-42DE-8CA1-EFF31CE8FE82}"/>
    <dataValidation allowBlank="1" showInputMessage="1" showErrorMessage="1" promptTitle="Info" prompt="Ankreuzen, falls eine rein optische Prüfung notwendig ist, um zu prüfen ob die AL überhaupt in Betrieb ist. Sprich hinein schauen und bewerten." sqref="AE18" xr:uid="{4D841C7A-586D-478A-9F81-B082A426E324}"/>
    <dataValidation allowBlank="1" showInputMessage="1" showErrorMessage="1" promptTitle="Info" prompt="Hiermit ist die Zweipunktortung gemeint und ob eine solche notwendig ist." sqref="AF18:AF19" xr:uid="{729E4640-6B3F-42CF-8138-A0D6F198E21E}"/>
    <dataValidation allowBlank="1" showInputMessage="1" showErrorMessage="1" promptTitle="Info" prompt="Sind Arbeiten innerhalb der AL notwendig, um diese von Bewuchs oder sonstiger Beeinträchtigung zu befreien? Falls nötig, eintragen wieviele Stunden mit Fräse oder Kettenschleuder gearbeitet werden muss. Alternativ mit &quot;-&quot; ausfüllen." sqref="AG18:AH18" xr:uid="{9EEC6E52-4DFB-44B5-9ABE-DF3A90CA8187}"/>
    <dataValidation allowBlank="1" showInputMessage="1" showErrorMessage="1" promptTitle="Info" prompt="Wieviele Stunden wird ein Fräsen innerhalb der AL notwendig sein?" sqref="AG19" xr:uid="{2075DDF9-3B92-4460-9D35-36487779CA16}"/>
    <dataValidation allowBlank="1" showInputMessage="1" showErrorMessage="1" promptTitle="Info" prompt="Wieviele Stunden wird die Kettenschleuder notwendig sein, um die Beeinträchtigungen innerhalb der AL zu entfernen?" sqref="AH19" xr:uid="{4DB0F2A6-205F-4373-85D9-2CF46F7E1BAE}"/>
    <dataValidation allowBlank="1" showInputMessage="1" showErrorMessage="1" promptTitle="Info" prompt="Diese Zulagen kommen alternativ zum tragen, falls die AL mit einem Liner saniert wird." sqref="AI18:AJ18" xr:uid="{B97252E2-B909-4022-81E3-6257288E9CC4}"/>
    <dataValidation allowBlank="1" showInputMessage="1" showErrorMessage="1" promptTitle="Info" prompt="Falls die Länge des zu sanierenden Liners mehr als 5m beträgt, wird eine Zulage berechnet. Diese Zeile füllt sich falls zutreffend automatisch aus." sqref="AI19" xr:uid="{8E99DEBB-1BA8-4227-A152-53B7EC538349}"/>
    <dataValidation allowBlank="1" showInputMessage="1" showErrorMessage="1" promptTitle="Info" prompt="Falls der Liner gegen Fließrichtung eingebaut werden muss, kommt eine Zulage zum tragen. In diesem Falle bitte hier mit einem &quot;x&quot; markieren." sqref="AJ19" xr:uid="{52C7079B-774D-44D4-98F1-1D3A6C887E5B}"/>
    <dataValidation allowBlank="1" showInputMessage="1" showErrorMessage="1" promptTitle="Info" prompt="Hier können zusätzliche Notizen eingetragen werden, um sich z.b. selbst einen Reminder zu der AL zu notieren." sqref="AK18" xr:uid="{76D88354-6E09-4C9C-9959-94F65ECA4AE1}"/>
    <dataValidation type="list" showInputMessage="1" showErrorMessage="1" sqref="R21:R36" xr:uid="{E7920CCB-C655-4C04-B4D1-6EFE70A50B95}">
      <formula1>"Kein Handlungsbedarf,Handlaminat,Hutprofil,Verpressen,zurückl. Einbingsb. Spachteln,"</formula1>
    </dataValidation>
    <dataValidation allowBlank="1" showInputMessage="1" showErrorMessage="1" promptTitle="Info" prompt="Hier einen Kommentar eintragen in welchem Zustand sich die AL befindet, was Besonderheiteneiten sind und ob Vorarbeiten (Fräsen, Kettenschleuder, etc.) notwendig sind." sqref="S18:S19" xr:uid="{96C0E531-6B90-46BF-B828-FDC19B03EA3C}"/>
    <dataValidation allowBlank="1" showInputMessage="1" showErrorMessage="1" promptTitle="Info" prompt="Gibt es innerhalb der Anschlussleitung einen weiteren Anschluss, welcher sich im öffentlichen Bereich befindet? Unteranschlüsse im Privaten Bereich sind nicht zu beachten." sqref="N18:N19" xr:uid="{4BA7A68E-4C4A-4F79-9D29-E3932948ED14}"/>
    <dataValidation allowBlank="1" showInputMessage="1" showErrorMessage="1" promptTitle="Info" prompt="Auswählen ob oder wie die Einbindung erfolgen soll." sqref="R18:R19" xr:uid="{8BE869BB-A45B-49FD-9BAE-EC984E95BB75}"/>
    <dataValidation type="list" allowBlank="1" showInputMessage="1" showErrorMessage="1" sqref="T21:T36" xr:uid="{ADCB52F4-5FD5-4593-9A69-51D5AC50DFB7}">
      <formula1>"Kein Handlungsbedarf,Linern,Erneuern,punktuelle Reparatur,punktuelle Reparatur + Linern"</formula1>
    </dataValidation>
  </dataValidations>
  <printOptions horizontalCentered="1"/>
  <pageMargins left="0.31496062992125984" right="0.31496062992125984" top="0.59055118110236227" bottom="0.78740157480314965" header="0.31496062992125984" footer="0.31496062992125984"/>
  <pageSetup paperSize="8" scale="48" fitToHeight="0" orientation="landscape" r:id="rId1"/>
  <ignoredErrors>
    <ignoredError sqref="B21" unlockedFormula="1"/>
    <ignoredError sqref="K37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9A095-561A-456D-8B54-34929605C403}">
  <dimension ref="B2:BH53"/>
  <sheetViews>
    <sheetView topLeftCell="D1" workbookViewId="0">
      <selection activeCell="F2" sqref="F2:P3"/>
    </sheetView>
  </sheetViews>
  <sheetFormatPr baseColWidth="10" defaultRowHeight="14.4" x14ac:dyDescent="0.3"/>
  <cols>
    <col min="1" max="2" width="4.88671875" style="8" customWidth="1"/>
    <col min="3" max="3" width="11.33203125" style="8" bestFit="1" customWidth="1"/>
    <col min="4" max="4" width="15.109375" style="8" customWidth="1"/>
    <col min="5" max="5" width="12.33203125" style="8" bestFit="1" customWidth="1"/>
    <col min="6" max="6" width="7.6640625" style="8" customWidth="1"/>
    <col min="7" max="7" width="12.33203125" style="82" bestFit="1" customWidth="1"/>
    <col min="8" max="8" width="7.6640625" style="82" customWidth="1"/>
    <col min="9" max="9" width="8.5546875" style="82" customWidth="1"/>
    <col min="10" max="10" width="8.33203125" style="8" customWidth="1"/>
    <col min="11" max="11" width="8.5546875" style="82" customWidth="1"/>
    <col min="12" max="12" width="7.6640625" style="82" customWidth="1"/>
    <col min="13" max="13" width="8.6640625" style="82" customWidth="1"/>
    <col min="14" max="14" width="8.5546875" style="8" bestFit="1" customWidth="1"/>
    <col min="15" max="15" width="9.5546875" style="82" bestFit="1" customWidth="1"/>
    <col min="16" max="16" width="23.44140625" style="8" customWidth="1"/>
    <col min="17" max="17" width="8" style="8" bestFit="1" customWidth="1"/>
    <col min="18" max="18" width="18.6640625" style="8" customWidth="1"/>
    <col min="19" max="19" width="29.109375" style="8" customWidth="1"/>
    <col min="20" max="20" width="19.33203125" style="8" bestFit="1" customWidth="1"/>
    <col min="21" max="21" width="12.44140625" style="8" customWidth="1"/>
    <col min="22" max="22" width="11.88671875" style="8" customWidth="1"/>
    <col min="23" max="24" width="10.6640625" style="8" customWidth="1"/>
    <col min="25" max="25" width="10.109375" style="8" customWidth="1"/>
    <col min="26" max="27" width="7.6640625" style="8" bestFit="1" customWidth="1"/>
    <col min="28" max="28" width="10.109375" style="8" bestFit="1" customWidth="1"/>
    <col min="29" max="29" width="9" style="8" customWidth="1"/>
    <col min="30" max="30" width="8.5546875" style="8" customWidth="1"/>
    <col min="31" max="31" width="9.88671875" style="8" bestFit="1" customWidth="1"/>
    <col min="32" max="32" width="7.6640625" style="8" bestFit="1" customWidth="1"/>
    <col min="33" max="33" width="10.5546875" style="8" customWidth="1"/>
    <col min="34" max="34" width="10.44140625" style="8" customWidth="1"/>
    <col min="35" max="36" width="11.5546875" style="8" bestFit="1" customWidth="1"/>
    <col min="37" max="37" width="32" style="8" customWidth="1"/>
    <col min="38" max="49" width="11.44140625" style="8"/>
    <col min="50" max="50" width="7" style="8" customWidth="1"/>
    <col min="51" max="51" width="11.44140625" style="8"/>
    <col min="52" max="52" width="7.109375" style="8" customWidth="1"/>
    <col min="53" max="58" width="11.44140625" style="8"/>
    <col min="59" max="59" width="16" style="8" bestFit="1" customWidth="1"/>
    <col min="60" max="60" width="24" style="8" customWidth="1"/>
    <col min="61" max="255" width="11.44140625" style="8"/>
    <col min="256" max="256" width="11.109375" style="8" bestFit="1" customWidth="1"/>
    <col min="257" max="257" width="10.33203125" style="8" bestFit="1" customWidth="1"/>
    <col min="258" max="258" width="7.109375" style="8" bestFit="1" customWidth="1"/>
    <col min="259" max="259" width="12.44140625" style="8" customWidth="1"/>
    <col min="260" max="260" width="6.6640625" style="8" bestFit="1" customWidth="1"/>
    <col min="261" max="261" width="5" style="8" bestFit="1" customWidth="1"/>
    <col min="262" max="262" width="5.33203125" style="8" bestFit="1" customWidth="1"/>
    <col min="263" max="263" width="3.109375" style="8" bestFit="1" customWidth="1"/>
    <col min="264" max="264" width="9" style="8" customWidth="1"/>
    <col min="265" max="265" width="7" style="8" bestFit="1" customWidth="1"/>
    <col min="266" max="266" width="6" style="8" bestFit="1" customWidth="1"/>
    <col min="267" max="267" width="16.109375" style="8" customWidth="1"/>
    <col min="268" max="268" width="5.44140625" style="8" bestFit="1" customWidth="1"/>
    <col min="269" max="269" width="17" style="8" customWidth="1"/>
    <col min="270" max="274" width="11.44140625" style="8"/>
    <col min="275" max="275" width="8.88671875" style="8" bestFit="1" customWidth="1"/>
    <col min="276" max="276" width="9.5546875" style="8" bestFit="1" customWidth="1"/>
    <col min="277" max="277" width="6.88671875" style="8" bestFit="1" customWidth="1"/>
    <col min="278" max="278" width="8.44140625" style="8" bestFit="1" customWidth="1"/>
    <col min="279" max="279" width="8" style="8" bestFit="1" customWidth="1"/>
    <col min="280" max="280" width="7.5546875" style="8" bestFit="1" customWidth="1"/>
    <col min="281" max="281" width="5.5546875" style="8" bestFit="1" customWidth="1"/>
    <col min="282" max="511" width="11.44140625" style="8"/>
    <col min="512" max="512" width="11.109375" style="8" bestFit="1" customWidth="1"/>
    <col min="513" max="513" width="10.33203125" style="8" bestFit="1" customWidth="1"/>
    <col min="514" max="514" width="7.109375" style="8" bestFit="1" customWidth="1"/>
    <col min="515" max="515" width="12.44140625" style="8" customWidth="1"/>
    <col min="516" max="516" width="6.6640625" style="8" bestFit="1" customWidth="1"/>
    <col min="517" max="517" width="5" style="8" bestFit="1" customWidth="1"/>
    <col min="518" max="518" width="5.33203125" style="8" bestFit="1" customWidth="1"/>
    <col min="519" max="519" width="3.109375" style="8" bestFit="1" customWidth="1"/>
    <col min="520" max="520" width="9" style="8" customWidth="1"/>
    <col min="521" max="521" width="7" style="8" bestFit="1" customWidth="1"/>
    <col min="522" max="522" width="6" style="8" bestFit="1" customWidth="1"/>
    <col min="523" max="523" width="16.109375" style="8" customWidth="1"/>
    <col min="524" max="524" width="5.44140625" style="8" bestFit="1" customWidth="1"/>
    <col min="525" max="525" width="17" style="8" customWidth="1"/>
    <col min="526" max="530" width="11.44140625" style="8"/>
    <col min="531" max="531" width="8.88671875" style="8" bestFit="1" customWidth="1"/>
    <col min="532" max="532" width="9.5546875" style="8" bestFit="1" customWidth="1"/>
    <col min="533" max="533" width="6.88671875" style="8" bestFit="1" customWidth="1"/>
    <col min="534" max="534" width="8.44140625" style="8" bestFit="1" customWidth="1"/>
    <col min="535" max="535" width="8" style="8" bestFit="1" customWidth="1"/>
    <col min="536" max="536" width="7.5546875" style="8" bestFit="1" customWidth="1"/>
    <col min="537" max="537" width="5.5546875" style="8" bestFit="1" customWidth="1"/>
    <col min="538" max="767" width="11.44140625" style="8"/>
    <col min="768" max="768" width="11.109375" style="8" bestFit="1" customWidth="1"/>
    <col min="769" max="769" width="10.33203125" style="8" bestFit="1" customWidth="1"/>
    <col min="770" max="770" width="7.109375" style="8" bestFit="1" customWidth="1"/>
    <col min="771" max="771" width="12.44140625" style="8" customWidth="1"/>
    <col min="772" max="772" width="6.6640625" style="8" bestFit="1" customWidth="1"/>
    <col min="773" max="773" width="5" style="8" bestFit="1" customWidth="1"/>
    <col min="774" max="774" width="5.33203125" style="8" bestFit="1" customWidth="1"/>
    <col min="775" max="775" width="3.109375" style="8" bestFit="1" customWidth="1"/>
    <col min="776" max="776" width="9" style="8" customWidth="1"/>
    <col min="777" max="777" width="7" style="8" bestFit="1" customWidth="1"/>
    <col min="778" max="778" width="6" style="8" bestFit="1" customWidth="1"/>
    <col min="779" max="779" width="16.109375" style="8" customWidth="1"/>
    <col min="780" max="780" width="5.44140625" style="8" bestFit="1" customWidth="1"/>
    <col min="781" max="781" width="17" style="8" customWidth="1"/>
    <col min="782" max="786" width="11.44140625" style="8"/>
    <col min="787" max="787" width="8.88671875" style="8" bestFit="1" customWidth="1"/>
    <col min="788" max="788" width="9.5546875" style="8" bestFit="1" customWidth="1"/>
    <col min="789" max="789" width="6.88671875" style="8" bestFit="1" customWidth="1"/>
    <col min="790" max="790" width="8.44140625" style="8" bestFit="1" customWidth="1"/>
    <col min="791" max="791" width="8" style="8" bestFit="1" customWidth="1"/>
    <col min="792" max="792" width="7.5546875" style="8" bestFit="1" customWidth="1"/>
    <col min="793" max="793" width="5.5546875" style="8" bestFit="1" customWidth="1"/>
    <col min="794" max="1023" width="11.44140625" style="8"/>
    <col min="1024" max="1024" width="11.109375" style="8" bestFit="1" customWidth="1"/>
    <col min="1025" max="1025" width="10.33203125" style="8" bestFit="1" customWidth="1"/>
    <col min="1026" max="1026" width="7.109375" style="8" bestFit="1" customWidth="1"/>
    <col min="1027" max="1027" width="12.44140625" style="8" customWidth="1"/>
    <col min="1028" max="1028" width="6.6640625" style="8" bestFit="1" customWidth="1"/>
    <col min="1029" max="1029" width="5" style="8" bestFit="1" customWidth="1"/>
    <col min="1030" max="1030" width="5.33203125" style="8" bestFit="1" customWidth="1"/>
    <col min="1031" max="1031" width="3.109375" style="8" bestFit="1" customWidth="1"/>
    <col min="1032" max="1032" width="9" style="8" customWidth="1"/>
    <col min="1033" max="1033" width="7" style="8" bestFit="1" customWidth="1"/>
    <col min="1034" max="1034" width="6" style="8" bestFit="1" customWidth="1"/>
    <col min="1035" max="1035" width="16.109375" style="8" customWidth="1"/>
    <col min="1036" max="1036" width="5.44140625" style="8" bestFit="1" customWidth="1"/>
    <col min="1037" max="1037" width="17" style="8" customWidth="1"/>
    <col min="1038" max="1042" width="11.44140625" style="8"/>
    <col min="1043" max="1043" width="8.88671875" style="8" bestFit="1" customWidth="1"/>
    <col min="1044" max="1044" width="9.5546875" style="8" bestFit="1" customWidth="1"/>
    <col min="1045" max="1045" width="6.88671875" style="8" bestFit="1" customWidth="1"/>
    <col min="1046" max="1046" width="8.44140625" style="8" bestFit="1" customWidth="1"/>
    <col min="1047" max="1047" width="8" style="8" bestFit="1" customWidth="1"/>
    <col min="1048" max="1048" width="7.5546875" style="8" bestFit="1" customWidth="1"/>
    <col min="1049" max="1049" width="5.5546875" style="8" bestFit="1" customWidth="1"/>
    <col min="1050" max="1279" width="11.44140625" style="8"/>
    <col min="1280" max="1280" width="11.109375" style="8" bestFit="1" customWidth="1"/>
    <col min="1281" max="1281" width="10.33203125" style="8" bestFit="1" customWidth="1"/>
    <col min="1282" max="1282" width="7.109375" style="8" bestFit="1" customWidth="1"/>
    <col min="1283" max="1283" width="12.44140625" style="8" customWidth="1"/>
    <col min="1284" max="1284" width="6.6640625" style="8" bestFit="1" customWidth="1"/>
    <col min="1285" max="1285" width="5" style="8" bestFit="1" customWidth="1"/>
    <col min="1286" max="1286" width="5.33203125" style="8" bestFit="1" customWidth="1"/>
    <col min="1287" max="1287" width="3.109375" style="8" bestFit="1" customWidth="1"/>
    <col min="1288" max="1288" width="9" style="8" customWidth="1"/>
    <col min="1289" max="1289" width="7" style="8" bestFit="1" customWidth="1"/>
    <col min="1290" max="1290" width="6" style="8" bestFit="1" customWidth="1"/>
    <col min="1291" max="1291" width="16.109375" style="8" customWidth="1"/>
    <col min="1292" max="1292" width="5.44140625" style="8" bestFit="1" customWidth="1"/>
    <col min="1293" max="1293" width="17" style="8" customWidth="1"/>
    <col min="1294" max="1298" width="11.44140625" style="8"/>
    <col min="1299" max="1299" width="8.88671875" style="8" bestFit="1" customWidth="1"/>
    <col min="1300" max="1300" width="9.5546875" style="8" bestFit="1" customWidth="1"/>
    <col min="1301" max="1301" width="6.88671875" style="8" bestFit="1" customWidth="1"/>
    <col min="1302" max="1302" width="8.44140625" style="8" bestFit="1" customWidth="1"/>
    <col min="1303" max="1303" width="8" style="8" bestFit="1" customWidth="1"/>
    <col min="1304" max="1304" width="7.5546875" style="8" bestFit="1" customWidth="1"/>
    <col min="1305" max="1305" width="5.5546875" style="8" bestFit="1" customWidth="1"/>
    <col min="1306" max="1535" width="11.44140625" style="8"/>
    <col min="1536" max="1536" width="11.109375" style="8" bestFit="1" customWidth="1"/>
    <col min="1537" max="1537" width="10.33203125" style="8" bestFit="1" customWidth="1"/>
    <col min="1538" max="1538" width="7.109375" style="8" bestFit="1" customWidth="1"/>
    <col min="1539" max="1539" width="12.44140625" style="8" customWidth="1"/>
    <col min="1540" max="1540" width="6.6640625" style="8" bestFit="1" customWidth="1"/>
    <col min="1541" max="1541" width="5" style="8" bestFit="1" customWidth="1"/>
    <col min="1542" max="1542" width="5.33203125" style="8" bestFit="1" customWidth="1"/>
    <col min="1543" max="1543" width="3.109375" style="8" bestFit="1" customWidth="1"/>
    <col min="1544" max="1544" width="9" style="8" customWidth="1"/>
    <col min="1545" max="1545" width="7" style="8" bestFit="1" customWidth="1"/>
    <col min="1546" max="1546" width="6" style="8" bestFit="1" customWidth="1"/>
    <col min="1547" max="1547" width="16.109375" style="8" customWidth="1"/>
    <col min="1548" max="1548" width="5.44140625" style="8" bestFit="1" customWidth="1"/>
    <col min="1549" max="1549" width="17" style="8" customWidth="1"/>
    <col min="1550" max="1554" width="11.44140625" style="8"/>
    <col min="1555" max="1555" width="8.88671875" style="8" bestFit="1" customWidth="1"/>
    <col min="1556" max="1556" width="9.5546875" style="8" bestFit="1" customWidth="1"/>
    <col min="1557" max="1557" width="6.88671875" style="8" bestFit="1" customWidth="1"/>
    <col min="1558" max="1558" width="8.44140625" style="8" bestFit="1" customWidth="1"/>
    <col min="1559" max="1559" width="8" style="8" bestFit="1" customWidth="1"/>
    <col min="1560" max="1560" width="7.5546875" style="8" bestFit="1" customWidth="1"/>
    <col min="1561" max="1561" width="5.5546875" style="8" bestFit="1" customWidth="1"/>
    <col min="1562" max="1791" width="11.44140625" style="8"/>
    <col min="1792" max="1792" width="11.109375" style="8" bestFit="1" customWidth="1"/>
    <col min="1793" max="1793" width="10.33203125" style="8" bestFit="1" customWidth="1"/>
    <col min="1794" max="1794" width="7.109375" style="8" bestFit="1" customWidth="1"/>
    <col min="1795" max="1795" width="12.44140625" style="8" customWidth="1"/>
    <col min="1796" max="1796" width="6.6640625" style="8" bestFit="1" customWidth="1"/>
    <col min="1797" max="1797" width="5" style="8" bestFit="1" customWidth="1"/>
    <col min="1798" max="1798" width="5.33203125" style="8" bestFit="1" customWidth="1"/>
    <col min="1799" max="1799" width="3.109375" style="8" bestFit="1" customWidth="1"/>
    <col min="1800" max="1800" width="9" style="8" customWidth="1"/>
    <col min="1801" max="1801" width="7" style="8" bestFit="1" customWidth="1"/>
    <col min="1802" max="1802" width="6" style="8" bestFit="1" customWidth="1"/>
    <col min="1803" max="1803" width="16.109375" style="8" customWidth="1"/>
    <col min="1804" max="1804" width="5.44140625" style="8" bestFit="1" customWidth="1"/>
    <col min="1805" max="1805" width="17" style="8" customWidth="1"/>
    <col min="1806" max="1810" width="11.44140625" style="8"/>
    <col min="1811" max="1811" width="8.88671875" style="8" bestFit="1" customWidth="1"/>
    <col min="1812" max="1812" width="9.5546875" style="8" bestFit="1" customWidth="1"/>
    <col min="1813" max="1813" width="6.88671875" style="8" bestFit="1" customWidth="1"/>
    <col min="1814" max="1814" width="8.44140625" style="8" bestFit="1" customWidth="1"/>
    <col min="1815" max="1815" width="8" style="8" bestFit="1" customWidth="1"/>
    <col min="1816" max="1816" width="7.5546875" style="8" bestFit="1" customWidth="1"/>
    <col min="1817" max="1817" width="5.5546875" style="8" bestFit="1" customWidth="1"/>
    <col min="1818" max="2047" width="11.44140625" style="8"/>
    <col min="2048" max="2048" width="11.109375" style="8" bestFit="1" customWidth="1"/>
    <col min="2049" max="2049" width="10.33203125" style="8" bestFit="1" customWidth="1"/>
    <col min="2050" max="2050" width="7.109375" style="8" bestFit="1" customWidth="1"/>
    <col min="2051" max="2051" width="12.44140625" style="8" customWidth="1"/>
    <col min="2052" max="2052" width="6.6640625" style="8" bestFit="1" customWidth="1"/>
    <col min="2053" max="2053" width="5" style="8" bestFit="1" customWidth="1"/>
    <col min="2054" max="2054" width="5.33203125" style="8" bestFit="1" customWidth="1"/>
    <col min="2055" max="2055" width="3.109375" style="8" bestFit="1" customWidth="1"/>
    <col min="2056" max="2056" width="9" style="8" customWidth="1"/>
    <col min="2057" max="2057" width="7" style="8" bestFit="1" customWidth="1"/>
    <col min="2058" max="2058" width="6" style="8" bestFit="1" customWidth="1"/>
    <col min="2059" max="2059" width="16.109375" style="8" customWidth="1"/>
    <col min="2060" max="2060" width="5.44140625" style="8" bestFit="1" customWidth="1"/>
    <col min="2061" max="2061" width="17" style="8" customWidth="1"/>
    <col min="2062" max="2066" width="11.44140625" style="8"/>
    <col min="2067" max="2067" width="8.88671875" style="8" bestFit="1" customWidth="1"/>
    <col min="2068" max="2068" width="9.5546875" style="8" bestFit="1" customWidth="1"/>
    <col min="2069" max="2069" width="6.88671875" style="8" bestFit="1" customWidth="1"/>
    <col min="2070" max="2070" width="8.44140625" style="8" bestFit="1" customWidth="1"/>
    <col min="2071" max="2071" width="8" style="8" bestFit="1" customWidth="1"/>
    <col min="2072" max="2072" width="7.5546875" style="8" bestFit="1" customWidth="1"/>
    <col min="2073" max="2073" width="5.5546875" style="8" bestFit="1" customWidth="1"/>
    <col min="2074" max="2303" width="11.44140625" style="8"/>
    <col min="2304" max="2304" width="11.109375" style="8" bestFit="1" customWidth="1"/>
    <col min="2305" max="2305" width="10.33203125" style="8" bestFit="1" customWidth="1"/>
    <col min="2306" max="2306" width="7.109375" style="8" bestFit="1" customWidth="1"/>
    <col min="2307" max="2307" width="12.44140625" style="8" customWidth="1"/>
    <col min="2308" max="2308" width="6.6640625" style="8" bestFit="1" customWidth="1"/>
    <col min="2309" max="2309" width="5" style="8" bestFit="1" customWidth="1"/>
    <col min="2310" max="2310" width="5.33203125" style="8" bestFit="1" customWidth="1"/>
    <col min="2311" max="2311" width="3.109375" style="8" bestFit="1" customWidth="1"/>
    <col min="2312" max="2312" width="9" style="8" customWidth="1"/>
    <col min="2313" max="2313" width="7" style="8" bestFit="1" customWidth="1"/>
    <col min="2314" max="2314" width="6" style="8" bestFit="1" customWidth="1"/>
    <col min="2315" max="2315" width="16.109375" style="8" customWidth="1"/>
    <col min="2316" max="2316" width="5.44140625" style="8" bestFit="1" customWidth="1"/>
    <col min="2317" max="2317" width="17" style="8" customWidth="1"/>
    <col min="2318" max="2322" width="11.44140625" style="8"/>
    <col min="2323" max="2323" width="8.88671875" style="8" bestFit="1" customWidth="1"/>
    <col min="2324" max="2324" width="9.5546875" style="8" bestFit="1" customWidth="1"/>
    <col min="2325" max="2325" width="6.88671875" style="8" bestFit="1" customWidth="1"/>
    <col min="2326" max="2326" width="8.44140625" style="8" bestFit="1" customWidth="1"/>
    <col min="2327" max="2327" width="8" style="8" bestFit="1" customWidth="1"/>
    <col min="2328" max="2328" width="7.5546875" style="8" bestFit="1" customWidth="1"/>
    <col min="2329" max="2329" width="5.5546875" style="8" bestFit="1" customWidth="1"/>
    <col min="2330" max="2559" width="11.44140625" style="8"/>
    <col min="2560" max="2560" width="11.109375" style="8" bestFit="1" customWidth="1"/>
    <col min="2561" max="2561" width="10.33203125" style="8" bestFit="1" customWidth="1"/>
    <col min="2562" max="2562" width="7.109375" style="8" bestFit="1" customWidth="1"/>
    <col min="2563" max="2563" width="12.44140625" style="8" customWidth="1"/>
    <col min="2564" max="2564" width="6.6640625" style="8" bestFit="1" customWidth="1"/>
    <col min="2565" max="2565" width="5" style="8" bestFit="1" customWidth="1"/>
    <col min="2566" max="2566" width="5.33203125" style="8" bestFit="1" customWidth="1"/>
    <col min="2567" max="2567" width="3.109375" style="8" bestFit="1" customWidth="1"/>
    <col min="2568" max="2568" width="9" style="8" customWidth="1"/>
    <col min="2569" max="2569" width="7" style="8" bestFit="1" customWidth="1"/>
    <col min="2570" max="2570" width="6" style="8" bestFit="1" customWidth="1"/>
    <col min="2571" max="2571" width="16.109375" style="8" customWidth="1"/>
    <col min="2572" max="2572" width="5.44140625" style="8" bestFit="1" customWidth="1"/>
    <col min="2573" max="2573" width="17" style="8" customWidth="1"/>
    <col min="2574" max="2578" width="11.44140625" style="8"/>
    <col min="2579" max="2579" width="8.88671875" style="8" bestFit="1" customWidth="1"/>
    <col min="2580" max="2580" width="9.5546875" style="8" bestFit="1" customWidth="1"/>
    <col min="2581" max="2581" width="6.88671875" style="8" bestFit="1" customWidth="1"/>
    <col min="2582" max="2582" width="8.44140625" style="8" bestFit="1" customWidth="1"/>
    <col min="2583" max="2583" width="8" style="8" bestFit="1" customWidth="1"/>
    <col min="2584" max="2584" width="7.5546875" style="8" bestFit="1" customWidth="1"/>
    <col min="2585" max="2585" width="5.5546875" style="8" bestFit="1" customWidth="1"/>
    <col min="2586" max="2815" width="11.44140625" style="8"/>
    <col min="2816" max="2816" width="11.109375" style="8" bestFit="1" customWidth="1"/>
    <col min="2817" max="2817" width="10.33203125" style="8" bestFit="1" customWidth="1"/>
    <col min="2818" max="2818" width="7.109375" style="8" bestFit="1" customWidth="1"/>
    <col min="2819" max="2819" width="12.44140625" style="8" customWidth="1"/>
    <col min="2820" max="2820" width="6.6640625" style="8" bestFit="1" customWidth="1"/>
    <col min="2821" max="2821" width="5" style="8" bestFit="1" customWidth="1"/>
    <col min="2822" max="2822" width="5.33203125" style="8" bestFit="1" customWidth="1"/>
    <col min="2823" max="2823" width="3.109375" style="8" bestFit="1" customWidth="1"/>
    <col min="2824" max="2824" width="9" style="8" customWidth="1"/>
    <col min="2825" max="2825" width="7" style="8" bestFit="1" customWidth="1"/>
    <col min="2826" max="2826" width="6" style="8" bestFit="1" customWidth="1"/>
    <col min="2827" max="2827" width="16.109375" style="8" customWidth="1"/>
    <col min="2828" max="2828" width="5.44140625" style="8" bestFit="1" customWidth="1"/>
    <col min="2829" max="2829" width="17" style="8" customWidth="1"/>
    <col min="2830" max="2834" width="11.44140625" style="8"/>
    <col min="2835" max="2835" width="8.88671875" style="8" bestFit="1" customWidth="1"/>
    <col min="2836" max="2836" width="9.5546875" style="8" bestFit="1" customWidth="1"/>
    <col min="2837" max="2837" width="6.88671875" style="8" bestFit="1" customWidth="1"/>
    <col min="2838" max="2838" width="8.44140625" style="8" bestFit="1" customWidth="1"/>
    <col min="2839" max="2839" width="8" style="8" bestFit="1" customWidth="1"/>
    <col min="2840" max="2840" width="7.5546875" style="8" bestFit="1" customWidth="1"/>
    <col min="2841" max="2841" width="5.5546875" style="8" bestFit="1" customWidth="1"/>
    <col min="2842" max="3071" width="11.44140625" style="8"/>
    <col min="3072" max="3072" width="11.109375" style="8" bestFit="1" customWidth="1"/>
    <col min="3073" max="3073" width="10.33203125" style="8" bestFit="1" customWidth="1"/>
    <col min="3074" max="3074" width="7.109375" style="8" bestFit="1" customWidth="1"/>
    <col min="3075" max="3075" width="12.44140625" style="8" customWidth="1"/>
    <col min="3076" max="3076" width="6.6640625" style="8" bestFit="1" customWidth="1"/>
    <col min="3077" max="3077" width="5" style="8" bestFit="1" customWidth="1"/>
    <col min="3078" max="3078" width="5.33203125" style="8" bestFit="1" customWidth="1"/>
    <col min="3079" max="3079" width="3.109375" style="8" bestFit="1" customWidth="1"/>
    <col min="3080" max="3080" width="9" style="8" customWidth="1"/>
    <col min="3081" max="3081" width="7" style="8" bestFit="1" customWidth="1"/>
    <col min="3082" max="3082" width="6" style="8" bestFit="1" customWidth="1"/>
    <col min="3083" max="3083" width="16.109375" style="8" customWidth="1"/>
    <col min="3084" max="3084" width="5.44140625" style="8" bestFit="1" customWidth="1"/>
    <col min="3085" max="3085" width="17" style="8" customWidth="1"/>
    <col min="3086" max="3090" width="11.44140625" style="8"/>
    <col min="3091" max="3091" width="8.88671875" style="8" bestFit="1" customWidth="1"/>
    <col min="3092" max="3092" width="9.5546875" style="8" bestFit="1" customWidth="1"/>
    <col min="3093" max="3093" width="6.88671875" style="8" bestFit="1" customWidth="1"/>
    <col min="3094" max="3094" width="8.44140625" style="8" bestFit="1" customWidth="1"/>
    <col min="3095" max="3095" width="8" style="8" bestFit="1" customWidth="1"/>
    <col min="3096" max="3096" width="7.5546875" style="8" bestFit="1" customWidth="1"/>
    <col min="3097" max="3097" width="5.5546875" style="8" bestFit="1" customWidth="1"/>
    <col min="3098" max="3327" width="11.44140625" style="8"/>
    <col min="3328" max="3328" width="11.109375" style="8" bestFit="1" customWidth="1"/>
    <col min="3329" max="3329" width="10.33203125" style="8" bestFit="1" customWidth="1"/>
    <col min="3330" max="3330" width="7.109375" style="8" bestFit="1" customWidth="1"/>
    <col min="3331" max="3331" width="12.44140625" style="8" customWidth="1"/>
    <col min="3332" max="3332" width="6.6640625" style="8" bestFit="1" customWidth="1"/>
    <col min="3333" max="3333" width="5" style="8" bestFit="1" customWidth="1"/>
    <col min="3334" max="3334" width="5.33203125" style="8" bestFit="1" customWidth="1"/>
    <col min="3335" max="3335" width="3.109375" style="8" bestFit="1" customWidth="1"/>
    <col min="3336" max="3336" width="9" style="8" customWidth="1"/>
    <col min="3337" max="3337" width="7" style="8" bestFit="1" customWidth="1"/>
    <col min="3338" max="3338" width="6" style="8" bestFit="1" customWidth="1"/>
    <col min="3339" max="3339" width="16.109375" style="8" customWidth="1"/>
    <col min="3340" max="3340" width="5.44140625" style="8" bestFit="1" customWidth="1"/>
    <col min="3341" max="3341" width="17" style="8" customWidth="1"/>
    <col min="3342" max="3346" width="11.44140625" style="8"/>
    <col min="3347" max="3347" width="8.88671875" style="8" bestFit="1" customWidth="1"/>
    <col min="3348" max="3348" width="9.5546875" style="8" bestFit="1" customWidth="1"/>
    <col min="3349" max="3349" width="6.88671875" style="8" bestFit="1" customWidth="1"/>
    <col min="3350" max="3350" width="8.44140625" style="8" bestFit="1" customWidth="1"/>
    <col min="3351" max="3351" width="8" style="8" bestFit="1" customWidth="1"/>
    <col min="3352" max="3352" width="7.5546875" style="8" bestFit="1" customWidth="1"/>
    <col min="3353" max="3353" width="5.5546875" style="8" bestFit="1" customWidth="1"/>
    <col min="3354" max="3583" width="11.44140625" style="8"/>
    <col min="3584" max="3584" width="11.109375" style="8" bestFit="1" customWidth="1"/>
    <col min="3585" max="3585" width="10.33203125" style="8" bestFit="1" customWidth="1"/>
    <col min="3586" max="3586" width="7.109375" style="8" bestFit="1" customWidth="1"/>
    <col min="3587" max="3587" width="12.44140625" style="8" customWidth="1"/>
    <col min="3588" max="3588" width="6.6640625" style="8" bestFit="1" customWidth="1"/>
    <col min="3589" max="3589" width="5" style="8" bestFit="1" customWidth="1"/>
    <col min="3590" max="3590" width="5.33203125" style="8" bestFit="1" customWidth="1"/>
    <col min="3591" max="3591" width="3.109375" style="8" bestFit="1" customWidth="1"/>
    <col min="3592" max="3592" width="9" style="8" customWidth="1"/>
    <col min="3593" max="3593" width="7" style="8" bestFit="1" customWidth="1"/>
    <col min="3594" max="3594" width="6" style="8" bestFit="1" customWidth="1"/>
    <col min="3595" max="3595" width="16.109375" style="8" customWidth="1"/>
    <col min="3596" max="3596" width="5.44140625" style="8" bestFit="1" customWidth="1"/>
    <col min="3597" max="3597" width="17" style="8" customWidth="1"/>
    <col min="3598" max="3602" width="11.44140625" style="8"/>
    <col min="3603" max="3603" width="8.88671875" style="8" bestFit="1" customWidth="1"/>
    <col min="3604" max="3604" width="9.5546875" style="8" bestFit="1" customWidth="1"/>
    <col min="3605" max="3605" width="6.88671875" style="8" bestFit="1" customWidth="1"/>
    <col min="3606" max="3606" width="8.44140625" style="8" bestFit="1" customWidth="1"/>
    <col min="3607" max="3607" width="8" style="8" bestFit="1" customWidth="1"/>
    <col min="3608" max="3608" width="7.5546875" style="8" bestFit="1" customWidth="1"/>
    <col min="3609" max="3609" width="5.5546875" style="8" bestFit="1" customWidth="1"/>
    <col min="3610" max="3839" width="11.44140625" style="8"/>
    <col min="3840" max="3840" width="11.109375" style="8" bestFit="1" customWidth="1"/>
    <col min="3841" max="3841" width="10.33203125" style="8" bestFit="1" customWidth="1"/>
    <col min="3842" max="3842" width="7.109375" style="8" bestFit="1" customWidth="1"/>
    <col min="3843" max="3843" width="12.44140625" style="8" customWidth="1"/>
    <col min="3844" max="3844" width="6.6640625" style="8" bestFit="1" customWidth="1"/>
    <col min="3845" max="3845" width="5" style="8" bestFit="1" customWidth="1"/>
    <col min="3846" max="3846" width="5.33203125" style="8" bestFit="1" customWidth="1"/>
    <col min="3847" max="3847" width="3.109375" style="8" bestFit="1" customWidth="1"/>
    <col min="3848" max="3848" width="9" style="8" customWidth="1"/>
    <col min="3849" max="3849" width="7" style="8" bestFit="1" customWidth="1"/>
    <col min="3850" max="3850" width="6" style="8" bestFit="1" customWidth="1"/>
    <col min="3851" max="3851" width="16.109375" style="8" customWidth="1"/>
    <col min="3852" max="3852" width="5.44140625" style="8" bestFit="1" customWidth="1"/>
    <col min="3853" max="3853" width="17" style="8" customWidth="1"/>
    <col min="3854" max="3858" width="11.44140625" style="8"/>
    <col min="3859" max="3859" width="8.88671875" style="8" bestFit="1" customWidth="1"/>
    <col min="3860" max="3860" width="9.5546875" style="8" bestFit="1" customWidth="1"/>
    <col min="3861" max="3861" width="6.88671875" style="8" bestFit="1" customWidth="1"/>
    <col min="3862" max="3862" width="8.44140625" style="8" bestFit="1" customWidth="1"/>
    <col min="3863" max="3863" width="8" style="8" bestFit="1" customWidth="1"/>
    <col min="3864" max="3864" width="7.5546875" style="8" bestFit="1" customWidth="1"/>
    <col min="3865" max="3865" width="5.5546875" style="8" bestFit="1" customWidth="1"/>
    <col min="3866" max="4095" width="11.44140625" style="8"/>
    <col min="4096" max="4096" width="11.109375" style="8" bestFit="1" customWidth="1"/>
    <col min="4097" max="4097" width="10.33203125" style="8" bestFit="1" customWidth="1"/>
    <col min="4098" max="4098" width="7.109375" style="8" bestFit="1" customWidth="1"/>
    <col min="4099" max="4099" width="12.44140625" style="8" customWidth="1"/>
    <col min="4100" max="4100" width="6.6640625" style="8" bestFit="1" customWidth="1"/>
    <col min="4101" max="4101" width="5" style="8" bestFit="1" customWidth="1"/>
    <col min="4102" max="4102" width="5.33203125" style="8" bestFit="1" customWidth="1"/>
    <col min="4103" max="4103" width="3.109375" style="8" bestFit="1" customWidth="1"/>
    <col min="4104" max="4104" width="9" style="8" customWidth="1"/>
    <col min="4105" max="4105" width="7" style="8" bestFit="1" customWidth="1"/>
    <col min="4106" max="4106" width="6" style="8" bestFit="1" customWidth="1"/>
    <col min="4107" max="4107" width="16.109375" style="8" customWidth="1"/>
    <col min="4108" max="4108" width="5.44140625" style="8" bestFit="1" customWidth="1"/>
    <col min="4109" max="4109" width="17" style="8" customWidth="1"/>
    <col min="4110" max="4114" width="11.44140625" style="8"/>
    <col min="4115" max="4115" width="8.88671875" style="8" bestFit="1" customWidth="1"/>
    <col min="4116" max="4116" width="9.5546875" style="8" bestFit="1" customWidth="1"/>
    <col min="4117" max="4117" width="6.88671875" style="8" bestFit="1" customWidth="1"/>
    <col min="4118" max="4118" width="8.44140625" style="8" bestFit="1" customWidth="1"/>
    <col min="4119" max="4119" width="8" style="8" bestFit="1" customWidth="1"/>
    <col min="4120" max="4120" width="7.5546875" style="8" bestFit="1" customWidth="1"/>
    <col min="4121" max="4121" width="5.5546875" style="8" bestFit="1" customWidth="1"/>
    <col min="4122" max="4351" width="11.44140625" style="8"/>
    <col min="4352" max="4352" width="11.109375" style="8" bestFit="1" customWidth="1"/>
    <col min="4353" max="4353" width="10.33203125" style="8" bestFit="1" customWidth="1"/>
    <col min="4354" max="4354" width="7.109375" style="8" bestFit="1" customWidth="1"/>
    <col min="4355" max="4355" width="12.44140625" style="8" customWidth="1"/>
    <col min="4356" max="4356" width="6.6640625" style="8" bestFit="1" customWidth="1"/>
    <col min="4357" max="4357" width="5" style="8" bestFit="1" customWidth="1"/>
    <col min="4358" max="4358" width="5.33203125" style="8" bestFit="1" customWidth="1"/>
    <col min="4359" max="4359" width="3.109375" style="8" bestFit="1" customWidth="1"/>
    <col min="4360" max="4360" width="9" style="8" customWidth="1"/>
    <col min="4361" max="4361" width="7" style="8" bestFit="1" customWidth="1"/>
    <col min="4362" max="4362" width="6" style="8" bestFit="1" customWidth="1"/>
    <col min="4363" max="4363" width="16.109375" style="8" customWidth="1"/>
    <col min="4364" max="4364" width="5.44140625" style="8" bestFit="1" customWidth="1"/>
    <col min="4365" max="4365" width="17" style="8" customWidth="1"/>
    <col min="4366" max="4370" width="11.44140625" style="8"/>
    <col min="4371" max="4371" width="8.88671875" style="8" bestFit="1" customWidth="1"/>
    <col min="4372" max="4372" width="9.5546875" style="8" bestFit="1" customWidth="1"/>
    <col min="4373" max="4373" width="6.88671875" style="8" bestFit="1" customWidth="1"/>
    <col min="4374" max="4374" width="8.44140625" style="8" bestFit="1" customWidth="1"/>
    <col min="4375" max="4375" width="8" style="8" bestFit="1" customWidth="1"/>
    <col min="4376" max="4376" width="7.5546875" style="8" bestFit="1" customWidth="1"/>
    <col min="4377" max="4377" width="5.5546875" style="8" bestFit="1" customWidth="1"/>
    <col min="4378" max="4607" width="11.44140625" style="8"/>
    <col min="4608" max="4608" width="11.109375" style="8" bestFit="1" customWidth="1"/>
    <col min="4609" max="4609" width="10.33203125" style="8" bestFit="1" customWidth="1"/>
    <col min="4610" max="4610" width="7.109375" style="8" bestFit="1" customWidth="1"/>
    <col min="4611" max="4611" width="12.44140625" style="8" customWidth="1"/>
    <col min="4612" max="4612" width="6.6640625" style="8" bestFit="1" customWidth="1"/>
    <col min="4613" max="4613" width="5" style="8" bestFit="1" customWidth="1"/>
    <col min="4614" max="4614" width="5.33203125" style="8" bestFit="1" customWidth="1"/>
    <col min="4615" max="4615" width="3.109375" style="8" bestFit="1" customWidth="1"/>
    <col min="4616" max="4616" width="9" style="8" customWidth="1"/>
    <col min="4617" max="4617" width="7" style="8" bestFit="1" customWidth="1"/>
    <col min="4618" max="4618" width="6" style="8" bestFit="1" customWidth="1"/>
    <col min="4619" max="4619" width="16.109375" style="8" customWidth="1"/>
    <col min="4620" max="4620" width="5.44140625" style="8" bestFit="1" customWidth="1"/>
    <col min="4621" max="4621" width="17" style="8" customWidth="1"/>
    <col min="4622" max="4626" width="11.44140625" style="8"/>
    <col min="4627" max="4627" width="8.88671875" style="8" bestFit="1" customWidth="1"/>
    <col min="4628" max="4628" width="9.5546875" style="8" bestFit="1" customWidth="1"/>
    <col min="4629" max="4629" width="6.88671875" style="8" bestFit="1" customWidth="1"/>
    <col min="4630" max="4630" width="8.44140625" style="8" bestFit="1" customWidth="1"/>
    <col min="4631" max="4631" width="8" style="8" bestFit="1" customWidth="1"/>
    <col min="4632" max="4632" width="7.5546875" style="8" bestFit="1" customWidth="1"/>
    <col min="4633" max="4633" width="5.5546875" style="8" bestFit="1" customWidth="1"/>
    <col min="4634" max="4863" width="11.44140625" style="8"/>
    <col min="4864" max="4864" width="11.109375" style="8" bestFit="1" customWidth="1"/>
    <col min="4865" max="4865" width="10.33203125" style="8" bestFit="1" customWidth="1"/>
    <col min="4866" max="4866" width="7.109375" style="8" bestFit="1" customWidth="1"/>
    <col min="4867" max="4867" width="12.44140625" style="8" customWidth="1"/>
    <col min="4868" max="4868" width="6.6640625" style="8" bestFit="1" customWidth="1"/>
    <col min="4869" max="4869" width="5" style="8" bestFit="1" customWidth="1"/>
    <col min="4870" max="4870" width="5.33203125" style="8" bestFit="1" customWidth="1"/>
    <col min="4871" max="4871" width="3.109375" style="8" bestFit="1" customWidth="1"/>
    <col min="4872" max="4872" width="9" style="8" customWidth="1"/>
    <col min="4873" max="4873" width="7" style="8" bestFit="1" customWidth="1"/>
    <col min="4874" max="4874" width="6" style="8" bestFit="1" customWidth="1"/>
    <col min="4875" max="4875" width="16.109375" style="8" customWidth="1"/>
    <col min="4876" max="4876" width="5.44140625" style="8" bestFit="1" customWidth="1"/>
    <col min="4877" max="4877" width="17" style="8" customWidth="1"/>
    <col min="4878" max="4882" width="11.44140625" style="8"/>
    <col min="4883" max="4883" width="8.88671875" style="8" bestFit="1" customWidth="1"/>
    <col min="4884" max="4884" width="9.5546875" style="8" bestFit="1" customWidth="1"/>
    <col min="4885" max="4885" width="6.88671875" style="8" bestFit="1" customWidth="1"/>
    <col min="4886" max="4886" width="8.44140625" style="8" bestFit="1" customWidth="1"/>
    <col min="4887" max="4887" width="8" style="8" bestFit="1" customWidth="1"/>
    <col min="4888" max="4888" width="7.5546875" style="8" bestFit="1" customWidth="1"/>
    <col min="4889" max="4889" width="5.5546875" style="8" bestFit="1" customWidth="1"/>
    <col min="4890" max="5119" width="11.44140625" style="8"/>
    <col min="5120" max="5120" width="11.109375" style="8" bestFit="1" customWidth="1"/>
    <col min="5121" max="5121" width="10.33203125" style="8" bestFit="1" customWidth="1"/>
    <col min="5122" max="5122" width="7.109375" style="8" bestFit="1" customWidth="1"/>
    <col min="5123" max="5123" width="12.44140625" style="8" customWidth="1"/>
    <col min="5124" max="5124" width="6.6640625" style="8" bestFit="1" customWidth="1"/>
    <col min="5125" max="5125" width="5" style="8" bestFit="1" customWidth="1"/>
    <col min="5126" max="5126" width="5.33203125" style="8" bestFit="1" customWidth="1"/>
    <col min="5127" max="5127" width="3.109375" style="8" bestFit="1" customWidth="1"/>
    <col min="5128" max="5128" width="9" style="8" customWidth="1"/>
    <col min="5129" max="5129" width="7" style="8" bestFit="1" customWidth="1"/>
    <col min="5130" max="5130" width="6" style="8" bestFit="1" customWidth="1"/>
    <col min="5131" max="5131" width="16.109375" style="8" customWidth="1"/>
    <col min="5132" max="5132" width="5.44140625" style="8" bestFit="1" customWidth="1"/>
    <col min="5133" max="5133" width="17" style="8" customWidth="1"/>
    <col min="5134" max="5138" width="11.44140625" style="8"/>
    <col min="5139" max="5139" width="8.88671875" style="8" bestFit="1" customWidth="1"/>
    <col min="5140" max="5140" width="9.5546875" style="8" bestFit="1" customWidth="1"/>
    <col min="5141" max="5141" width="6.88671875" style="8" bestFit="1" customWidth="1"/>
    <col min="5142" max="5142" width="8.44140625" style="8" bestFit="1" customWidth="1"/>
    <col min="5143" max="5143" width="8" style="8" bestFit="1" customWidth="1"/>
    <col min="5144" max="5144" width="7.5546875" style="8" bestFit="1" customWidth="1"/>
    <col min="5145" max="5145" width="5.5546875" style="8" bestFit="1" customWidth="1"/>
    <col min="5146" max="5375" width="11.44140625" style="8"/>
    <col min="5376" max="5376" width="11.109375" style="8" bestFit="1" customWidth="1"/>
    <col min="5377" max="5377" width="10.33203125" style="8" bestFit="1" customWidth="1"/>
    <col min="5378" max="5378" width="7.109375" style="8" bestFit="1" customWidth="1"/>
    <col min="5379" max="5379" width="12.44140625" style="8" customWidth="1"/>
    <col min="5380" max="5380" width="6.6640625" style="8" bestFit="1" customWidth="1"/>
    <col min="5381" max="5381" width="5" style="8" bestFit="1" customWidth="1"/>
    <col min="5382" max="5382" width="5.33203125" style="8" bestFit="1" customWidth="1"/>
    <col min="5383" max="5383" width="3.109375" style="8" bestFit="1" customWidth="1"/>
    <col min="5384" max="5384" width="9" style="8" customWidth="1"/>
    <col min="5385" max="5385" width="7" style="8" bestFit="1" customWidth="1"/>
    <col min="5386" max="5386" width="6" style="8" bestFit="1" customWidth="1"/>
    <col min="5387" max="5387" width="16.109375" style="8" customWidth="1"/>
    <col min="5388" max="5388" width="5.44140625" style="8" bestFit="1" customWidth="1"/>
    <col min="5389" max="5389" width="17" style="8" customWidth="1"/>
    <col min="5390" max="5394" width="11.44140625" style="8"/>
    <col min="5395" max="5395" width="8.88671875" style="8" bestFit="1" customWidth="1"/>
    <col min="5396" max="5396" width="9.5546875" style="8" bestFit="1" customWidth="1"/>
    <col min="5397" max="5397" width="6.88671875" style="8" bestFit="1" customWidth="1"/>
    <col min="5398" max="5398" width="8.44140625" style="8" bestFit="1" customWidth="1"/>
    <col min="5399" max="5399" width="8" style="8" bestFit="1" customWidth="1"/>
    <col min="5400" max="5400" width="7.5546875" style="8" bestFit="1" customWidth="1"/>
    <col min="5401" max="5401" width="5.5546875" style="8" bestFit="1" customWidth="1"/>
    <col min="5402" max="5631" width="11.44140625" style="8"/>
    <col min="5632" max="5632" width="11.109375" style="8" bestFit="1" customWidth="1"/>
    <col min="5633" max="5633" width="10.33203125" style="8" bestFit="1" customWidth="1"/>
    <col min="5634" max="5634" width="7.109375" style="8" bestFit="1" customWidth="1"/>
    <col min="5635" max="5635" width="12.44140625" style="8" customWidth="1"/>
    <col min="5636" max="5636" width="6.6640625" style="8" bestFit="1" customWidth="1"/>
    <col min="5637" max="5637" width="5" style="8" bestFit="1" customWidth="1"/>
    <col min="5638" max="5638" width="5.33203125" style="8" bestFit="1" customWidth="1"/>
    <col min="5639" max="5639" width="3.109375" style="8" bestFit="1" customWidth="1"/>
    <col min="5640" max="5640" width="9" style="8" customWidth="1"/>
    <col min="5641" max="5641" width="7" style="8" bestFit="1" customWidth="1"/>
    <col min="5642" max="5642" width="6" style="8" bestFit="1" customWidth="1"/>
    <col min="5643" max="5643" width="16.109375" style="8" customWidth="1"/>
    <col min="5644" max="5644" width="5.44140625" style="8" bestFit="1" customWidth="1"/>
    <col min="5645" max="5645" width="17" style="8" customWidth="1"/>
    <col min="5646" max="5650" width="11.44140625" style="8"/>
    <col min="5651" max="5651" width="8.88671875" style="8" bestFit="1" customWidth="1"/>
    <col min="5652" max="5652" width="9.5546875" style="8" bestFit="1" customWidth="1"/>
    <col min="5653" max="5653" width="6.88671875" style="8" bestFit="1" customWidth="1"/>
    <col min="5654" max="5654" width="8.44140625" style="8" bestFit="1" customWidth="1"/>
    <col min="5655" max="5655" width="8" style="8" bestFit="1" customWidth="1"/>
    <col min="5656" max="5656" width="7.5546875" style="8" bestFit="1" customWidth="1"/>
    <col min="5657" max="5657" width="5.5546875" style="8" bestFit="1" customWidth="1"/>
    <col min="5658" max="5887" width="11.44140625" style="8"/>
    <col min="5888" max="5888" width="11.109375" style="8" bestFit="1" customWidth="1"/>
    <col min="5889" max="5889" width="10.33203125" style="8" bestFit="1" customWidth="1"/>
    <col min="5890" max="5890" width="7.109375" style="8" bestFit="1" customWidth="1"/>
    <col min="5891" max="5891" width="12.44140625" style="8" customWidth="1"/>
    <col min="5892" max="5892" width="6.6640625" style="8" bestFit="1" customWidth="1"/>
    <col min="5893" max="5893" width="5" style="8" bestFit="1" customWidth="1"/>
    <col min="5894" max="5894" width="5.33203125" style="8" bestFit="1" customWidth="1"/>
    <col min="5895" max="5895" width="3.109375" style="8" bestFit="1" customWidth="1"/>
    <col min="5896" max="5896" width="9" style="8" customWidth="1"/>
    <col min="5897" max="5897" width="7" style="8" bestFit="1" customWidth="1"/>
    <col min="5898" max="5898" width="6" style="8" bestFit="1" customWidth="1"/>
    <col min="5899" max="5899" width="16.109375" style="8" customWidth="1"/>
    <col min="5900" max="5900" width="5.44140625" style="8" bestFit="1" customWidth="1"/>
    <col min="5901" max="5901" width="17" style="8" customWidth="1"/>
    <col min="5902" max="5906" width="11.44140625" style="8"/>
    <col min="5907" max="5907" width="8.88671875" style="8" bestFit="1" customWidth="1"/>
    <col min="5908" max="5908" width="9.5546875" style="8" bestFit="1" customWidth="1"/>
    <col min="5909" max="5909" width="6.88671875" style="8" bestFit="1" customWidth="1"/>
    <col min="5910" max="5910" width="8.44140625" style="8" bestFit="1" customWidth="1"/>
    <col min="5911" max="5911" width="8" style="8" bestFit="1" customWidth="1"/>
    <col min="5912" max="5912" width="7.5546875" style="8" bestFit="1" customWidth="1"/>
    <col min="5913" max="5913" width="5.5546875" style="8" bestFit="1" customWidth="1"/>
    <col min="5914" max="6143" width="11.44140625" style="8"/>
    <col min="6144" max="6144" width="11.109375" style="8" bestFit="1" customWidth="1"/>
    <col min="6145" max="6145" width="10.33203125" style="8" bestFit="1" customWidth="1"/>
    <col min="6146" max="6146" width="7.109375" style="8" bestFit="1" customWidth="1"/>
    <col min="6147" max="6147" width="12.44140625" style="8" customWidth="1"/>
    <col min="6148" max="6148" width="6.6640625" style="8" bestFit="1" customWidth="1"/>
    <col min="6149" max="6149" width="5" style="8" bestFit="1" customWidth="1"/>
    <col min="6150" max="6150" width="5.33203125" style="8" bestFit="1" customWidth="1"/>
    <col min="6151" max="6151" width="3.109375" style="8" bestFit="1" customWidth="1"/>
    <col min="6152" max="6152" width="9" style="8" customWidth="1"/>
    <col min="6153" max="6153" width="7" style="8" bestFit="1" customWidth="1"/>
    <col min="6154" max="6154" width="6" style="8" bestFit="1" customWidth="1"/>
    <col min="6155" max="6155" width="16.109375" style="8" customWidth="1"/>
    <col min="6156" max="6156" width="5.44140625" style="8" bestFit="1" customWidth="1"/>
    <col min="6157" max="6157" width="17" style="8" customWidth="1"/>
    <col min="6158" max="6162" width="11.44140625" style="8"/>
    <col min="6163" max="6163" width="8.88671875" style="8" bestFit="1" customWidth="1"/>
    <col min="6164" max="6164" width="9.5546875" style="8" bestFit="1" customWidth="1"/>
    <col min="6165" max="6165" width="6.88671875" style="8" bestFit="1" customWidth="1"/>
    <col min="6166" max="6166" width="8.44140625" style="8" bestFit="1" customWidth="1"/>
    <col min="6167" max="6167" width="8" style="8" bestFit="1" customWidth="1"/>
    <col min="6168" max="6168" width="7.5546875" style="8" bestFit="1" customWidth="1"/>
    <col min="6169" max="6169" width="5.5546875" style="8" bestFit="1" customWidth="1"/>
    <col min="6170" max="6399" width="11.44140625" style="8"/>
    <col min="6400" max="6400" width="11.109375" style="8" bestFit="1" customWidth="1"/>
    <col min="6401" max="6401" width="10.33203125" style="8" bestFit="1" customWidth="1"/>
    <col min="6402" max="6402" width="7.109375" style="8" bestFit="1" customWidth="1"/>
    <col min="6403" max="6403" width="12.44140625" style="8" customWidth="1"/>
    <col min="6404" max="6404" width="6.6640625" style="8" bestFit="1" customWidth="1"/>
    <col min="6405" max="6405" width="5" style="8" bestFit="1" customWidth="1"/>
    <col min="6406" max="6406" width="5.33203125" style="8" bestFit="1" customWidth="1"/>
    <col min="6407" max="6407" width="3.109375" style="8" bestFit="1" customWidth="1"/>
    <col min="6408" max="6408" width="9" style="8" customWidth="1"/>
    <col min="6409" max="6409" width="7" style="8" bestFit="1" customWidth="1"/>
    <col min="6410" max="6410" width="6" style="8" bestFit="1" customWidth="1"/>
    <col min="6411" max="6411" width="16.109375" style="8" customWidth="1"/>
    <col min="6412" max="6412" width="5.44140625" style="8" bestFit="1" customWidth="1"/>
    <col min="6413" max="6413" width="17" style="8" customWidth="1"/>
    <col min="6414" max="6418" width="11.44140625" style="8"/>
    <col min="6419" max="6419" width="8.88671875" style="8" bestFit="1" customWidth="1"/>
    <col min="6420" max="6420" width="9.5546875" style="8" bestFit="1" customWidth="1"/>
    <col min="6421" max="6421" width="6.88671875" style="8" bestFit="1" customWidth="1"/>
    <col min="6422" max="6422" width="8.44140625" style="8" bestFit="1" customWidth="1"/>
    <col min="6423" max="6423" width="8" style="8" bestFit="1" customWidth="1"/>
    <col min="6424" max="6424" width="7.5546875" style="8" bestFit="1" customWidth="1"/>
    <col min="6425" max="6425" width="5.5546875" style="8" bestFit="1" customWidth="1"/>
    <col min="6426" max="6655" width="11.44140625" style="8"/>
    <col min="6656" max="6656" width="11.109375" style="8" bestFit="1" customWidth="1"/>
    <col min="6657" max="6657" width="10.33203125" style="8" bestFit="1" customWidth="1"/>
    <col min="6658" max="6658" width="7.109375" style="8" bestFit="1" customWidth="1"/>
    <col min="6659" max="6659" width="12.44140625" style="8" customWidth="1"/>
    <col min="6660" max="6660" width="6.6640625" style="8" bestFit="1" customWidth="1"/>
    <col min="6661" max="6661" width="5" style="8" bestFit="1" customWidth="1"/>
    <col min="6662" max="6662" width="5.33203125" style="8" bestFit="1" customWidth="1"/>
    <col min="6663" max="6663" width="3.109375" style="8" bestFit="1" customWidth="1"/>
    <col min="6664" max="6664" width="9" style="8" customWidth="1"/>
    <col min="6665" max="6665" width="7" style="8" bestFit="1" customWidth="1"/>
    <col min="6666" max="6666" width="6" style="8" bestFit="1" customWidth="1"/>
    <col min="6667" max="6667" width="16.109375" style="8" customWidth="1"/>
    <col min="6668" max="6668" width="5.44140625" style="8" bestFit="1" customWidth="1"/>
    <col min="6669" max="6669" width="17" style="8" customWidth="1"/>
    <col min="6670" max="6674" width="11.44140625" style="8"/>
    <col min="6675" max="6675" width="8.88671875" style="8" bestFit="1" customWidth="1"/>
    <col min="6676" max="6676" width="9.5546875" style="8" bestFit="1" customWidth="1"/>
    <col min="6677" max="6677" width="6.88671875" style="8" bestFit="1" customWidth="1"/>
    <col min="6678" max="6678" width="8.44140625" style="8" bestFit="1" customWidth="1"/>
    <col min="6679" max="6679" width="8" style="8" bestFit="1" customWidth="1"/>
    <col min="6680" max="6680" width="7.5546875" style="8" bestFit="1" customWidth="1"/>
    <col min="6681" max="6681" width="5.5546875" style="8" bestFit="1" customWidth="1"/>
    <col min="6682" max="6911" width="11.44140625" style="8"/>
    <col min="6912" max="6912" width="11.109375" style="8" bestFit="1" customWidth="1"/>
    <col min="6913" max="6913" width="10.33203125" style="8" bestFit="1" customWidth="1"/>
    <col min="6914" max="6914" width="7.109375" style="8" bestFit="1" customWidth="1"/>
    <col min="6915" max="6915" width="12.44140625" style="8" customWidth="1"/>
    <col min="6916" max="6916" width="6.6640625" style="8" bestFit="1" customWidth="1"/>
    <col min="6917" max="6917" width="5" style="8" bestFit="1" customWidth="1"/>
    <col min="6918" max="6918" width="5.33203125" style="8" bestFit="1" customWidth="1"/>
    <col min="6919" max="6919" width="3.109375" style="8" bestFit="1" customWidth="1"/>
    <col min="6920" max="6920" width="9" style="8" customWidth="1"/>
    <col min="6921" max="6921" width="7" style="8" bestFit="1" customWidth="1"/>
    <col min="6922" max="6922" width="6" style="8" bestFit="1" customWidth="1"/>
    <col min="6923" max="6923" width="16.109375" style="8" customWidth="1"/>
    <col min="6924" max="6924" width="5.44140625" style="8" bestFit="1" customWidth="1"/>
    <col min="6925" max="6925" width="17" style="8" customWidth="1"/>
    <col min="6926" max="6930" width="11.44140625" style="8"/>
    <col min="6931" max="6931" width="8.88671875" style="8" bestFit="1" customWidth="1"/>
    <col min="6932" max="6932" width="9.5546875" style="8" bestFit="1" customWidth="1"/>
    <col min="6933" max="6933" width="6.88671875" style="8" bestFit="1" customWidth="1"/>
    <col min="6934" max="6934" width="8.44140625" style="8" bestFit="1" customWidth="1"/>
    <col min="6935" max="6935" width="8" style="8" bestFit="1" customWidth="1"/>
    <col min="6936" max="6936" width="7.5546875" style="8" bestFit="1" customWidth="1"/>
    <col min="6937" max="6937" width="5.5546875" style="8" bestFit="1" customWidth="1"/>
    <col min="6938" max="7167" width="11.44140625" style="8"/>
    <col min="7168" max="7168" width="11.109375" style="8" bestFit="1" customWidth="1"/>
    <col min="7169" max="7169" width="10.33203125" style="8" bestFit="1" customWidth="1"/>
    <col min="7170" max="7170" width="7.109375" style="8" bestFit="1" customWidth="1"/>
    <col min="7171" max="7171" width="12.44140625" style="8" customWidth="1"/>
    <col min="7172" max="7172" width="6.6640625" style="8" bestFit="1" customWidth="1"/>
    <col min="7173" max="7173" width="5" style="8" bestFit="1" customWidth="1"/>
    <col min="7174" max="7174" width="5.33203125" style="8" bestFit="1" customWidth="1"/>
    <col min="7175" max="7175" width="3.109375" style="8" bestFit="1" customWidth="1"/>
    <col min="7176" max="7176" width="9" style="8" customWidth="1"/>
    <col min="7177" max="7177" width="7" style="8" bestFit="1" customWidth="1"/>
    <col min="7178" max="7178" width="6" style="8" bestFit="1" customWidth="1"/>
    <col min="7179" max="7179" width="16.109375" style="8" customWidth="1"/>
    <col min="7180" max="7180" width="5.44140625" style="8" bestFit="1" customWidth="1"/>
    <col min="7181" max="7181" width="17" style="8" customWidth="1"/>
    <col min="7182" max="7186" width="11.44140625" style="8"/>
    <col min="7187" max="7187" width="8.88671875" style="8" bestFit="1" customWidth="1"/>
    <col min="7188" max="7188" width="9.5546875" style="8" bestFit="1" customWidth="1"/>
    <col min="7189" max="7189" width="6.88671875" style="8" bestFit="1" customWidth="1"/>
    <col min="7190" max="7190" width="8.44140625" style="8" bestFit="1" customWidth="1"/>
    <col min="7191" max="7191" width="8" style="8" bestFit="1" customWidth="1"/>
    <col min="7192" max="7192" width="7.5546875" style="8" bestFit="1" customWidth="1"/>
    <col min="7193" max="7193" width="5.5546875" style="8" bestFit="1" customWidth="1"/>
    <col min="7194" max="7423" width="11.44140625" style="8"/>
    <col min="7424" max="7424" width="11.109375" style="8" bestFit="1" customWidth="1"/>
    <col min="7425" max="7425" width="10.33203125" style="8" bestFit="1" customWidth="1"/>
    <col min="7426" max="7426" width="7.109375" style="8" bestFit="1" customWidth="1"/>
    <col min="7427" max="7427" width="12.44140625" style="8" customWidth="1"/>
    <col min="7428" max="7428" width="6.6640625" style="8" bestFit="1" customWidth="1"/>
    <col min="7429" max="7429" width="5" style="8" bestFit="1" customWidth="1"/>
    <col min="7430" max="7430" width="5.33203125" style="8" bestFit="1" customWidth="1"/>
    <col min="7431" max="7431" width="3.109375" style="8" bestFit="1" customWidth="1"/>
    <col min="7432" max="7432" width="9" style="8" customWidth="1"/>
    <col min="7433" max="7433" width="7" style="8" bestFit="1" customWidth="1"/>
    <col min="7434" max="7434" width="6" style="8" bestFit="1" customWidth="1"/>
    <col min="7435" max="7435" width="16.109375" style="8" customWidth="1"/>
    <col min="7436" max="7436" width="5.44140625" style="8" bestFit="1" customWidth="1"/>
    <col min="7437" max="7437" width="17" style="8" customWidth="1"/>
    <col min="7438" max="7442" width="11.44140625" style="8"/>
    <col min="7443" max="7443" width="8.88671875" style="8" bestFit="1" customWidth="1"/>
    <col min="7444" max="7444" width="9.5546875" style="8" bestFit="1" customWidth="1"/>
    <col min="7445" max="7445" width="6.88671875" style="8" bestFit="1" customWidth="1"/>
    <col min="7446" max="7446" width="8.44140625" style="8" bestFit="1" customWidth="1"/>
    <col min="7447" max="7447" width="8" style="8" bestFit="1" customWidth="1"/>
    <col min="7448" max="7448" width="7.5546875" style="8" bestFit="1" customWidth="1"/>
    <col min="7449" max="7449" width="5.5546875" style="8" bestFit="1" customWidth="1"/>
    <col min="7450" max="7679" width="11.44140625" style="8"/>
    <col min="7680" max="7680" width="11.109375" style="8" bestFit="1" customWidth="1"/>
    <col min="7681" max="7681" width="10.33203125" style="8" bestFit="1" customWidth="1"/>
    <col min="7682" max="7682" width="7.109375" style="8" bestFit="1" customWidth="1"/>
    <col min="7683" max="7683" width="12.44140625" style="8" customWidth="1"/>
    <col min="7684" max="7684" width="6.6640625" style="8" bestFit="1" customWidth="1"/>
    <col min="7685" max="7685" width="5" style="8" bestFit="1" customWidth="1"/>
    <col min="7686" max="7686" width="5.33203125" style="8" bestFit="1" customWidth="1"/>
    <col min="7687" max="7687" width="3.109375" style="8" bestFit="1" customWidth="1"/>
    <col min="7688" max="7688" width="9" style="8" customWidth="1"/>
    <col min="7689" max="7689" width="7" style="8" bestFit="1" customWidth="1"/>
    <col min="7690" max="7690" width="6" style="8" bestFit="1" customWidth="1"/>
    <col min="7691" max="7691" width="16.109375" style="8" customWidth="1"/>
    <col min="7692" max="7692" width="5.44140625" style="8" bestFit="1" customWidth="1"/>
    <col min="7693" max="7693" width="17" style="8" customWidth="1"/>
    <col min="7694" max="7698" width="11.44140625" style="8"/>
    <col min="7699" max="7699" width="8.88671875" style="8" bestFit="1" customWidth="1"/>
    <col min="7700" max="7700" width="9.5546875" style="8" bestFit="1" customWidth="1"/>
    <col min="7701" max="7701" width="6.88671875" style="8" bestFit="1" customWidth="1"/>
    <col min="7702" max="7702" width="8.44140625" style="8" bestFit="1" customWidth="1"/>
    <col min="7703" max="7703" width="8" style="8" bestFit="1" customWidth="1"/>
    <col min="7704" max="7704" width="7.5546875" style="8" bestFit="1" customWidth="1"/>
    <col min="7705" max="7705" width="5.5546875" style="8" bestFit="1" customWidth="1"/>
    <col min="7706" max="7935" width="11.44140625" style="8"/>
    <col min="7936" max="7936" width="11.109375" style="8" bestFit="1" customWidth="1"/>
    <col min="7937" max="7937" width="10.33203125" style="8" bestFit="1" customWidth="1"/>
    <col min="7938" max="7938" width="7.109375" style="8" bestFit="1" customWidth="1"/>
    <col min="7939" max="7939" width="12.44140625" style="8" customWidth="1"/>
    <col min="7940" max="7940" width="6.6640625" style="8" bestFit="1" customWidth="1"/>
    <col min="7941" max="7941" width="5" style="8" bestFit="1" customWidth="1"/>
    <col min="7942" max="7942" width="5.33203125" style="8" bestFit="1" customWidth="1"/>
    <col min="7943" max="7943" width="3.109375" style="8" bestFit="1" customWidth="1"/>
    <col min="7944" max="7944" width="9" style="8" customWidth="1"/>
    <col min="7945" max="7945" width="7" style="8" bestFit="1" customWidth="1"/>
    <col min="7946" max="7946" width="6" style="8" bestFit="1" customWidth="1"/>
    <col min="7947" max="7947" width="16.109375" style="8" customWidth="1"/>
    <col min="7948" max="7948" width="5.44140625" style="8" bestFit="1" customWidth="1"/>
    <col min="7949" max="7949" width="17" style="8" customWidth="1"/>
    <col min="7950" max="7954" width="11.44140625" style="8"/>
    <col min="7955" max="7955" width="8.88671875" style="8" bestFit="1" customWidth="1"/>
    <col min="7956" max="7956" width="9.5546875" style="8" bestFit="1" customWidth="1"/>
    <col min="7957" max="7957" width="6.88671875" style="8" bestFit="1" customWidth="1"/>
    <col min="7958" max="7958" width="8.44140625" style="8" bestFit="1" customWidth="1"/>
    <col min="7959" max="7959" width="8" style="8" bestFit="1" customWidth="1"/>
    <col min="7960" max="7960" width="7.5546875" style="8" bestFit="1" customWidth="1"/>
    <col min="7961" max="7961" width="5.5546875" style="8" bestFit="1" customWidth="1"/>
    <col min="7962" max="8191" width="11.44140625" style="8"/>
    <col min="8192" max="8192" width="11.109375" style="8" bestFit="1" customWidth="1"/>
    <col min="8193" max="8193" width="10.33203125" style="8" bestFit="1" customWidth="1"/>
    <col min="8194" max="8194" width="7.109375" style="8" bestFit="1" customWidth="1"/>
    <col min="8195" max="8195" width="12.44140625" style="8" customWidth="1"/>
    <col min="8196" max="8196" width="6.6640625" style="8" bestFit="1" customWidth="1"/>
    <col min="8197" max="8197" width="5" style="8" bestFit="1" customWidth="1"/>
    <col min="8198" max="8198" width="5.33203125" style="8" bestFit="1" customWidth="1"/>
    <col min="8199" max="8199" width="3.109375" style="8" bestFit="1" customWidth="1"/>
    <col min="8200" max="8200" width="9" style="8" customWidth="1"/>
    <col min="8201" max="8201" width="7" style="8" bestFit="1" customWidth="1"/>
    <col min="8202" max="8202" width="6" style="8" bestFit="1" customWidth="1"/>
    <col min="8203" max="8203" width="16.109375" style="8" customWidth="1"/>
    <col min="8204" max="8204" width="5.44140625" style="8" bestFit="1" customWidth="1"/>
    <col min="8205" max="8205" width="17" style="8" customWidth="1"/>
    <col min="8206" max="8210" width="11.44140625" style="8"/>
    <col min="8211" max="8211" width="8.88671875" style="8" bestFit="1" customWidth="1"/>
    <col min="8212" max="8212" width="9.5546875" style="8" bestFit="1" customWidth="1"/>
    <col min="8213" max="8213" width="6.88671875" style="8" bestFit="1" customWidth="1"/>
    <col min="8214" max="8214" width="8.44140625" style="8" bestFit="1" customWidth="1"/>
    <col min="8215" max="8215" width="8" style="8" bestFit="1" customWidth="1"/>
    <col min="8216" max="8216" width="7.5546875" style="8" bestFit="1" customWidth="1"/>
    <col min="8217" max="8217" width="5.5546875" style="8" bestFit="1" customWidth="1"/>
    <col min="8218" max="8447" width="11.44140625" style="8"/>
    <col min="8448" max="8448" width="11.109375" style="8" bestFit="1" customWidth="1"/>
    <col min="8449" max="8449" width="10.33203125" style="8" bestFit="1" customWidth="1"/>
    <col min="8450" max="8450" width="7.109375" style="8" bestFit="1" customWidth="1"/>
    <col min="8451" max="8451" width="12.44140625" style="8" customWidth="1"/>
    <col min="8452" max="8452" width="6.6640625" style="8" bestFit="1" customWidth="1"/>
    <col min="8453" max="8453" width="5" style="8" bestFit="1" customWidth="1"/>
    <col min="8454" max="8454" width="5.33203125" style="8" bestFit="1" customWidth="1"/>
    <col min="8455" max="8455" width="3.109375" style="8" bestFit="1" customWidth="1"/>
    <col min="8456" max="8456" width="9" style="8" customWidth="1"/>
    <col min="8457" max="8457" width="7" style="8" bestFit="1" customWidth="1"/>
    <col min="8458" max="8458" width="6" style="8" bestFit="1" customWidth="1"/>
    <col min="8459" max="8459" width="16.109375" style="8" customWidth="1"/>
    <col min="8460" max="8460" width="5.44140625" style="8" bestFit="1" customWidth="1"/>
    <col min="8461" max="8461" width="17" style="8" customWidth="1"/>
    <col min="8462" max="8466" width="11.44140625" style="8"/>
    <col min="8467" max="8467" width="8.88671875" style="8" bestFit="1" customWidth="1"/>
    <col min="8468" max="8468" width="9.5546875" style="8" bestFit="1" customWidth="1"/>
    <col min="8469" max="8469" width="6.88671875" style="8" bestFit="1" customWidth="1"/>
    <col min="8470" max="8470" width="8.44140625" style="8" bestFit="1" customWidth="1"/>
    <col min="8471" max="8471" width="8" style="8" bestFit="1" customWidth="1"/>
    <col min="8472" max="8472" width="7.5546875" style="8" bestFit="1" customWidth="1"/>
    <col min="8473" max="8473" width="5.5546875" style="8" bestFit="1" customWidth="1"/>
    <col min="8474" max="8703" width="11.44140625" style="8"/>
    <col min="8704" max="8704" width="11.109375" style="8" bestFit="1" customWidth="1"/>
    <col min="8705" max="8705" width="10.33203125" style="8" bestFit="1" customWidth="1"/>
    <col min="8706" max="8706" width="7.109375" style="8" bestFit="1" customWidth="1"/>
    <col min="8707" max="8707" width="12.44140625" style="8" customWidth="1"/>
    <col min="8708" max="8708" width="6.6640625" style="8" bestFit="1" customWidth="1"/>
    <col min="8709" max="8709" width="5" style="8" bestFit="1" customWidth="1"/>
    <col min="8710" max="8710" width="5.33203125" style="8" bestFit="1" customWidth="1"/>
    <col min="8711" max="8711" width="3.109375" style="8" bestFit="1" customWidth="1"/>
    <col min="8712" max="8712" width="9" style="8" customWidth="1"/>
    <col min="8713" max="8713" width="7" style="8" bestFit="1" customWidth="1"/>
    <col min="8714" max="8714" width="6" style="8" bestFit="1" customWidth="1"/>
    <col min="8715" max="8715" width="16.109375" style="8" customWidth="1"/>
    <col min="8716" max="8716" width="5.44140625" style="8" bestFit="1" customWidth="1"/>
    <col min="8717" max="8717" width="17" style="8" customWidth="1"/>
    <col min="8718" max="8722" width="11.44140625" style="8"/>
    <col min="8723" max="8723" width="8.88671875" style="8" bestFit="1" customWidth="1"/>
    <col min="8724" max="8724" width="9.5546875" style="8" bestFit="1" customWidth="1"/>
    <col min="8725" max="8725" width="6.88671875" style="8" bestFit="1" customWidth="1"/>
    <col min="8726" max="8726" width="8.44140625" style="8" bestFit="1" customWidth="1"/>
    <col min="8727" max="8727" width="8" style="8" bestFit="1" customWidth="1"/>
    <col min="8728" max="8728" width="7.5546875" style="8" bestFit="1" customWidth="1"/>
    <col min="8729" max="8729" width="5.5546875" style="8" bestFit="1" customWidth="1"/>
    <col min="8730" max="8959" width="11.44140625" style="8"/>
    <col min="8960" max="8960" width="11.109375" style="8" bestFit="1" customWidth="1"/>
    <col min="8961" max="8961" width="10.33203125" style="8" bestFit="1" customWidth="1"/>
    <col min="8962" max="8962" width="7.109375" style="8" bestFit="1" customWidth="1"/>
    <col min="8963" max="8963" width="12.44140625" style="8" customWidth="1"/>
    <col min="8964" max="8964" width="6.6640625" style="8" bestFit="1" customWidth="1"/>
    <col min="8965" max="8965" width="5" style="8" bestFit="1" customWidth="1"/>
    <col min="8966" max="8966" width="5.33203125" style="8" bestFit="1" customWidth="1"/>
    <col min="8967" max="8967" width="3.109375" style="8" bestFit="1" customWidth="1"/>
    <col min="8968" max="8968" width="9" style="8" customWidth="1"/>
    <col min="8969" max="8969" width="7" style="8" bestFit="1" customWidth="1"/>
    <col min="8970" max="8970" width="6" style="8" bestFit="1" customWidth="1"/>
    <col min="8971" max="8971" width="16.109375" style="8" customWidth="1"/>
    <col min="8972" max="8972" width="5.44140625" style="8" bestFit="1" customWidth="1"/>
    <col min="8973" max="8973" width="17" style="8" customWidth="1"/>
    <col min="8974" max="8978" width="11.44140625" style="8"/>
    <col min="8979" max="8979" width="8.88671875" style="8" bestFit="1" customWidth="1"/>
    <col min="8980" max="8980" width="9.5546875" style="8" bestFit="1" customWidth="1"/>
    <col min="8981" max="8981" width="6.88671875" style="8" bestFit="1" customWidth="1"/>
    <col min="8982" max="8982" width="8.44140625" style="8" bestFit="1" customWidth="1"/>
    <col min="8983" max="8983" width="8" style="8" bestFit="1" customWidth="1"/>
    <col min="8984" max="8984" width="7.5546875" style="8" bestFit="1" customWidth="1"/>
    <col min="8985" max="8985" width="5.5546875" style="8" bestFit="1" customWidth="1"/>
    <col min="8986" max="9215" width="11.44140625" style="8"/>
    <col min="9216" max="9216" width="11.109375" style="8" bestFit="1" customWidth="1"/>
    <col min="9217" max="9217" width="10.33203125" style="8" bestFit="1" customWidth="1"/>
    <col min="9218" max="9218" width="7.109375" style="8" bestFit="1" customWidth="1"/>
    <col min="9219" max="9219" width="12.44140625" style="8" customWidth="1"/>
    <col min="9220" max="9220" width="6.6640625" style="8" bestFit="1" customWidth="1"/>
    <col min="9221" max="9221" width="5" style="8" bestFit="1" customWidth="1"/>
    <col min="9222" max="9222" width="5.33203125" style="8" bestFit="1" customWidth="1"/>
    <col min="9223" max="9223" width="3.109375" style="8" bestFit="1" customWidth="1"/>
    <col min="9224" max="9224" width="9" style="8" customWidth="1"/>
    <col min="9225" max="9225" width="7" style="8" bestFit="1" customWidth="1"/>
    <col min="9226" max="9226" width="6" style="8" bestFit="1" customWidth="1"/>
    <col min="9227" max="9227" width="16.109375" style="8" customWidth="1"/>
    <col min="9228" max="9228" width="5.44140625" style="8" bestFit="1" customWidth="1"/>
    <col min="9229" max="9229" width="17" style="8" customWidth="1"/>
    <col min="9230" max="9234" width="11.44140625" style="8"/>
    <col min="9235" max="9235" width="8.88671875" style="8" bestFit="1" customWidth="1"/>
    <col min="9236" max="9236" width="9.5546875" style="8" bestFit="1" customWidth="1"/>
    <col min="9237" max="9237" width="6.88671875" style="8" bestFit="1" customWidth="1"/>
    <col min="9238" max="9238" width="8.44140625" style="8" bestFit="1" customWidth="1"/>
    <col min="9239" max="9239" width="8" style="8" bestFit="1" customWidth="1"/>
    <col min="9240" max="9240" width="7.5546875" style="8" bestFit="1" customWidth="1"/>
    <col min="9241" max="9241" width="5.5546875" style="8" bestFit="1" customWidth="1"/>
    <col min="9242" max="9471" width="11.44140625" style="8"/>
    <col min="9472" max="9472" width="11.109375" style="8" bestFit="1" customWidth="1"/>
    <col min="9473" max="9473" width="10.33203125" style="8" bestFit="1" customWidth="1"/>
    <col min="9474" max="9474" width="7.109375" style="8" bestFit="1" customWidth="1"/>
    <col min="9475" max="9475" width="12.44140625" style="8" customWidth="1"/>
    <col min="9476" max="9476" width="6.6640625" style="8" bestFit="1" customWidth="1"/>
    <col min="9477" max="9477" width="5" style="8" bestFit="1" customWidth="1"/>
    <col min="9478" max="9478" width="5.33203125" style="8" bestFit="1" customWidth="1"/>
    <col min="9479" max="9479" width="3.109375" style="8" bestFit="1" customWidth="1"/>
    <col min="9480" max="9480" width="9" style="8" customWidth="1"/>
    <col min="9481" max="9481" width="7" style="8" bestFit="1" customWidth="1"/>
    <col min="9482" max="9482" width="6" style="8" bestFit="1" customWidth="1"/>
    <col min="9483" max="9483" width="16.109375" style="8" customWidth="1"/>
    <col min="9484" max="9484" width="5.44140625" style="8" bestFit="1" customWidth="1"/>
    <col min="9485" max="9485" width="17" style="8" customWidth="1"/>
    <col min="9486" max="9490" width="11.44140625" style="8"/>
    <col min="9491" max="9491" width="8.88671875" style="8" bestFit="1" customWidth="1"/>
    <col min="9492" max="9492" width="9.5546875" style="8" bestFit="1" customWidth="1"/>
    <col min="9493" max="9493" width="6.88671875" style="8" bestFit="1" customWidth="1"/>
    <col min="9494" max="9494" width="8.44140625" style="8" bestFit="1" customWidth="1"/>
    <col min="9495" max="9495" width="8" style="8" bestFit="1" customWidth="1"/>
    <col min="9496" max="9496" width="7.5546875" style="8" bestFit="1" customWidth="1"/>
    <col min="9497" max="9497" width="5.5546875" style="8" bestFit="1" customWidth="1"/>
    <col min="9498" max="9727" width="11.44140625" style="8"/>
    <col min="9728" max="9728" width="11.109375" style="8" bestFit="1" customWidth="1"/>
    <col min="9729" max="9729" width="10.33203125" style="8" bestFit="1" customWidth="1"/>
    <col min="9730" max="9730" width="7.109375" style="8" bestFit="1" customWidth="1"/>
    <col min="9731" max="9731" width="12.44140625" style="8" customWidth="1"/>
    <col min="9732" max="9732" width="6.6640625" style="8" bestFit="1" customWidth="1"/>
    <col min="9733" max="9733" width="5" style="8" bestFit="1" customWidth="1"/>
    <col min="9734" max="9734" width="5.33203125" style="8" bestFit="1" customWidth="1"/>
    <col min="9735" max="9735" width="3.109375" style="8" bestFit="1" customWidth="1"/>
    <col min="9736" max="9736" width="9" style="8" customWidth="1"/>
    <col min="9737" max="9737" width="7" style="8" bestFit="1" customWidth="1"/>
    <col min="9738" max="9738" width="6" style="8" bestFit="1" customWidth="1"/>
    <col min="9739" max="9739" width="16.109375" style="8" customWidth="1"/>
    <col min="9740" max="9740" width="5.44140625" style="8" bestFit="1" customWidth="1"/>
    <col min="9741" max="9741" width="17" style="8" customWidth="1"/>
    <col min="9742" max="9746" width="11.44140625" style="8"/>
    <col min="9747" max="9747" width="8.88671875" style="8" bestFit="1" customWidth="1"/>
    <col min="9748" max="9748" width="9.5546875" style="8" bestFit="1" customWidth="1"/>
    <col min="9749" max="9749" width="6.88671875" style="8" bestFit="1" customWidth="1"/>
    <col min="9750" max="9750" width="8.44140625" style="8" bestFit="1" customWidth="1"/>
    <col min="9751" max="9751" width="8" style="8" bestFit="1" customWidth="1"/>
    <col min="9752" max="9752" width="7.5546875" style="8" bestFit="1" customWidth="1"/>
    <col min="9753" max="9753" width="5.5546875" style="8" bestFit="1" customWidth="1"/>
    <col min="9754" max="9983" width="11.44140625" style="8"/>
    <col min="9984" max="9984" width="11.109375" style="8" bestFit="1" customWidth="1"/>
    <col min="9985" max="9985" width="10.33203125" style="8" bestFit="1" customWidth="1"/>
    <col min="9986" max="9986" width="7.109375" style="8" bestFit="1" customWidth="1"/>
    <col min="9987" max="9987" width="12.44140625" style="8" customWidth="1"/>
    <col min="9988" max="9988" width="6.6640625" style="8" bestFit="1" customWidth="1"/>
    <col min="9989" max="9989" width="5" style="8" bestFit="1" customWidth="1"/>
    <col min="9990" max="9990" width="5.33203125" style="8" bestFit="1" customWidth="1"/>
    <col min="9991" max="9991" width="3.109375" style="8" bestFit="1" customWidth="1"/>
    <col min="9992" max="9992" width="9" style="8" customWidth="1"/>
    <col min="9993" max="9993" width="7" style="8" bestFit="1" customWidth="1"/>
    <col min="9994" max="9994" width="6" style="8" bestFit="1" customWidth="1"/>
    <col min="9995" max="9995" width="16.109375" style="8" customWidth="1"/>
    <col min="9996" max="9996" width="5.44140625" style="8" bestFit="1" customWidth="1"/>
    <col min="9997" max="9997" width="17" style="8" customWidth="1"/>
    <col min="9998" max="10002" width="11.44140625" style="8"/>
    <col min="10003" max="10003" width="8.88671875" style="8" bestFit="1" customWidth="1"/>
    <col min="10004" max="10004" width="9.5546875" style="8" bestFit="1" customWidth="1"/>
    <col min="10005" max="10005" width="6.88671875" style="8" bestFit="1" customWidth="1"/>
    <col min="10006" max="10006" width="8.44140625" style="8" bestFit="1" customWidth="1"/>
    <col min="10007" max="10007" width="8" style="8" bestFit="1" customWidth="1"/>
    <col min="10008" max="10008" width="7.5546875" style="8" bestFit="1" customWidth="1"/>
    <col min="10009" max="10009" width="5.5546875" style="8" bestFit="1" customWidth="1"/>
    <col min="10010" max="10239" width="11.44140625" style="8"/>
    <col min="10240" max="10240" width="11.109375" style="8" bestFit="1" customWidth="1"/>
    <col min="10241" max="10241" width="10.33203125" style="8" bestFit="1" customWidth="1"/>
    <col min="10242" max="10242" width="7.109375" style="8" bestFit="1" customWidth="1"/>
    <col min="10243" max="10243" width="12.44140625" style="8" customWidth="1"/>
    <col min="10244" max="10244" width="6.6640625" style="8" bestFit="1" customWidth="1"/>
    <col min="10245" max="10245" width="5" style="8" bestFit="1" customWidth="1"/>
    <col min="10246" max="10246" width="5.33203125" style="8" bestFit="1" customWidth="1"/>
    <col min="10247" max="10247" width="3.109375" style="8" bestFit="1" customWidth="1"/>
    <col min="10248" max="10248" width="9" style="8" customWidth="1"/>
    <col min="10249" max="10249" width="7" style="8" bestFit="1" customWidth="1"/>
    <col min="10250" max="10250" width="6" style="8" bestFit="1" customWidth="1"/>
    <col min="10251" max="10251" width="16.109375" style="8" customWidth="1"/>
    <col min="10252" max="10252" width="5.44140625" style="8" bestFit="1" customWidth="1"/>
    <col min="10253" max="10253" width="17" style="8" customWidth="1"/>
    <col min="10254" max="10258" width="11.44140625" style="8"/>
    <col min="10259" max="10259" width="8.88671875" style="8" bestFit="1" customWidth="1"/>
    <col min="10260" max="10260" width="9.5546875" style="8" bestFit="1" customWidth="1"/>
    <col min="10261" max="10261" width="6.88671875" style="8" bestFit="1" customWidth="1"/>
    <col min="10262" max="10262" width="8.44140625" style="8" bestFit="1" customWidth="1"/>
    <col min="10263" max="10263" width="8" style="8" bestFit="1" customWidth="1"/>
    <col min="10264" max="10264" width="7.5546875" style="8" bestFit="1" customWidth="1"/>
    <col min="10265" max="10265" width="5.5546875" style="8" bestFit="1" customWidth="1"/>
    <col min="10266" max="10495" width="11.44140625" style="8"/>
    <col min="10496" max="10496" width="11.109375" style="8" bestFit="1" customWidth="1"/>
    <col min="10497" max="10497" width="10.33203125" style="8" bestFit="1" customWidth="1"/>
    <col min="10498" max="10498" width="7.109375" style="8" bestFit="1" customWidth="1"/>
    <col min="10499" max="10499" width="12.44140625" style="8" customWidth="1"/>
    <col min="10500" max="10500" width="6.6640625" style="8" bestFit="1" customWidth="1"/>
    <col min="10501" max="10501" width="5" style="8" bestFit="1" customWidth="1"/>
    <col min="10502" max="10502" width="5.33203125" style="8" bestFit="1" customWidth="1"/>
    <col min="10503" max="10503" width="3.109375" style="8" bestFit="1" customWidth="1"/>
    <col min="10504" max="10504" width="9" style="8" customWidth="1"/>
    <col min="10505" max="10505" width="7" style="8" bestFit="1" customWidth="1"/>
    <col min="10506" max="10506" width="6" style="8" bestFit="1" customWidth="1"/>
    <col min="10507" max="10507" width="16.109375" style="8" customWidth="1"/>
    <col min="10508" max="10508" width="5.44140625" style="8" bestFit="1" customWidth="1"/>
    <col min="10509" max="10509" width="17" style="8" customWidth="1"/>
    <col min="10510" max="10514" width="11.44140625" style="8"/>
    <col min="10515" max="10515" width="8.88671875" style="8" bestFit="1" customWidth="1"/>
    <col min="10516" max="10516" width="9.5546875" style="8" bestFit="1" customWidth="1"/>
    <col min="10517" max="10517" width="6.88671875" style="8" bestFit="1" customWidth="1"/>
    <col min="10518" max="10518" width="8.44140625" style="8" bestFit="1" customWidth="1"/>
    <col min="10519" max="10519" width="8" style="8" bestFit="1" customWidth="1"/>
    <col min="10520" max="10520" width="7.5546875" style="8" bestFit="1" customWidth="1"/>
    <col min="10521" max="10521" width="5.5546875" style="8" bestFit="1" customWidth="1"/>
    <col min="10522" max="10751" width="11.44140625" style="8"/>
    <col min="10752" max="10752" width="11.109375" style="8" bestFit="1" customWidth="1"/>
    <col min="10753" max="10753" width="10.33203125" style="8" bestFit="1" customWidth="1"/>
    <col min="10754" max="10754" width="7.109375" style="8" bestFit="1" customWidth="1"/>
    <col min="10755" max="10755" width="12.44140625" style="8" customWidth="1"/>
    <col min="10756" max="10756" width="6.6640625" style="8" bestFit="1" customWidth="1"/>
    <col min="10757" max="10757" width="5" style="8" bestFit="1" customWidth="1"/>
    <col min="10758" max="10758" width="5.33203125" style="8" bestFit="1" customWidth="1"/>
    <col min="10759" max="10759" width="3.109375" style="8" bestFit="1" customWidth="1"/>
    <col min="10760" max="10760" width="9" style="8" customWidth="1"/>
    <col min="10761" max="10761" width="7" style="8" bestFit="1" customWidth="1"/>
    <col min="10762" max="10762" width="6" style="8" bestFit="1" customWidth="1"/>
    <col min="10763" max="10763" width="16.109375" style="8" customWidth="1"/>
    <col min="10764" max="10764" width="5.44140625" style="8" bestFit="1" customWidth="1"/>
    <col min="10765" max="10765" width="17" style="8" customWidth="1"/>
    <col min="10766" max="10770" width="11.44140625" style="8"/>
    <col min="10771" max="10771" width="8.88671875" style="8" bestFit="1" customWidth="1"/>
    <col min="10772" max="10772" width="9.5546875" style="8" bestFit="1" customWidth="1"/>
    <col min="10773" max="10773" width="6.88671875" style="8" bestFit="1" customWidth="1"/>
    <col min="10774" max="10774" width="8.44140625" style="8" bestFit="1" customWidth="1"/>
    <col min="10775" max="10775" width="8" style="8" bestFit="1" customWidth="1"/>
    <col min="10776" max="10776" width="7.5546875" style="8" bestFit="1" customWidth="1"/>
    <col min="10777" max="10777" width="5.5546875" style="8" bestFit="1" customWidth="1"/>
    <col min="10778" max="11007" width="11.44140625" style="8"/>
    <col min="11008" max="11008" width="11.109375" style="8" bestFit="1" customWidth="1"/>
    <col min="11009" max="11009" width="10.33203125" style="8" bestFit="1" customWidth="1"/>
    <col min="11010" max="11010" width="7.109375" style="8" bestFit="1" customWidth="1"/>
    <col min="11011" max="11011" width="12.44140625" style="8" customWidth="1"/>
    <col min="11012" max="11012" width="6.6640625" style="8" bestFit="1" customWidth="1"/>
    <col min="11013" max="11013" width="5" style="8" bestFit="1" customWidth="1"/>
    <col min="11014" max="11014" width="5.33203125" style="8" bestFit="1" customWidth="1"/>
    <col min="11015" max="11015" width="3.109375" style="8" bestFit="1" customWidth="1"/>
    <col min="11016" max="11016" width="9" style="8" customWidth="1"/>
    <col min="11017" max="11017" width="7" style="8" bestFit="1" customWidth="1"/>
    <col min="11018" max="11018" width="6" style="8" bestFit="1" customWidth="1"/>
    <col min="11019" max="11019" width="16.109375" style="8" customWidth="1"/>
    <col min="11020" max="11020" width="5.44140625" style="8" bestFit="1" customWidth="1"/>
    <col min="11021" max="11021" width="17" style="8" customWidth="1"/>
    <col min="11022" max="11026" width="11.44140625" style="8"/>
    <col min="11027" max="11027" width="8.88671875" style="8" bestFit="1" customWidth="1"/>
    <col min="11028" max="11028" width="9.5546875" style="8" bestFit="1" customWidth="1"/>
    <col min="11029" max="11029" width="6.88671875" style="8" bestFit="1" customWidth="1"/>
    <col min="11030" max="11030" width="8.44140625" style="8" bestFit="1" customWidth="1"/>
    <col min="11031" max="11031" width="8" style="8" bestFit="1" customWidth="1"/>
    <col min="11032" max="11032" width="7.5546875" style="8" bestFit="1" customWidth="1"/>
    <col min="11033" max="11033" width="5.5546875" style="8" bestFit="1" customWidth="1"/>
    <col min="11034" max="11263" width="11.44140625" style="8"/>
    <col min="11264" max="11264" width="11.109375" style="8" bestFit="1" customWidth="1"/>
    <col min="11265" max="11265" width="10.33203125" style="8" bestFit="1" customWidth="1"/>
    <col min="11266" max="11266" width="7.109375" style="8" bestFit="1" customWidth="1"/>
    <col min="11267" max="11267" width="12.44140625" style="8" customWidth="1"/>
    <col min="11268" max="11268" width="6.6640625" style="8" bestFit="1" customWidth="1"/>
    <col min="11269" max="11269" width="5" style="8" bestFit="1" customWidth="1"/>
    <col min="11270" max="11270" width="5.33203125" style="8" bestFit="1" customWidth="1"/>
    <col min="11271" max="11271" width="3.109375" style="8" bestFit="1" customWidth="1"/>
    <col min="11272" max="11272" width="9" style="8" customWidth="1"/>
    <col min="11273" max="11273" width="7" style="8" bestFit="1" customWidth="1"/>
    <col min="11274" max="11274" width="6" style="8" bestFit="1" customWidth="1"/>
    <col min="11275" max="11275" width="16.109375" style="8" customWidth="1"/>
    <col min="11276" max="11276" width="5.44140625" style="8" bestFit="1" customWidth="1"/>
    <col min="11277" max="11277" width="17" style="8" customWidth="1"/>
    <col min="11278" max="11282" width="11.44140625" style="8"/>
    <col min="11283" max="11283" width="8.88671875" style="8" bestFit="1" customWidth="1"/>
    <col min="11284" max="11284" width="9.5546875" style="8" bestFit="1" customWidth="1"/>
    <col min="11285" max="11285" width="6.88671875" style="8" bestFit="1" customWidth="1"/>
    <col min="11286" max="11286" width="8.44140625" style="8" bestFit="1" customWidth="1"/>
    <col min="11287" max="11287" width="8" style="8" bestFit="1" customWidth="1"/>
    <col min="11288" max="11288" width="7.5546875" style="8" bestFit="1" customWidth="1"/>
    <col min="11289" max="11289" width="5.5546875" style="8" bestFit="1" customWidth="1"/>
    <col min="11290" max="11519" width="11.44140625" style="8"/>
    <col min="11520" max="11520" width="11.109375" style="8" bestFit="1" customWidth="1"/>
    <col min="11521" max="11521" width="10.33203125" style="8" bestFit="1" customWidth="1"/>
    <col min="11522" max="11522" width="7.109375" style="8" bestFit="1" customWidth="1"/>
    <col min="11523" max="11523" width="12.44140625" style="8" customWidth="1"/>
    <col min="11524" max="11524" width="6.6640625" style="8" bestFit="1" customWidth="1"/>
    <col min="11525" max="11525" width="5" style="8" bestFit="1" customWidth="1"/>
    <col min="11526" max="11526" width="5.33203125" style="8" bestFit="1" customWidth="1"/>
    <col min="11527" max="11527" width="3.109375" style="8" bestFit="1" customWidth="1"/>
    <col min="11528" max="11528" width="9" style="8" customWidth="1"/>
    <col min="11529" max="11529" width="7" style="8" bestFit="1" customWidth="1"/>
    <col min="11530" max="11530" width="6" style="8" bestFit="1" customWidth="1"/>
    <col min="11531" max="11531" width="16.109375" style="8" customWidth="1"/>
    <col min="11532" max="11532" width="5.44140625" style="8" bestFit="1" customWidth="1"/>
    <col min="11533" max="11533" width="17" style="8" customWidth="1"/>
    <col min="11534" max="11538" width="11.44140625" style="8"/>
    <col min="11539" max="11539" width="8.88671875" style="8" bestFit="1" customWidth="1"/>
    <col min="11540" max="11540" width="9.5546875" style="8" bestFit="1" customWidth="1"/>
    <col min="11541" max="11541" width="6.88671875" style="8" bestFit="1" customWidth="1"/>
    <col min="11542" max="11542" width="8.44140625" style="8" bestFit="1" customWidth="1"/>
    <col min="11543" max="11543" width="8" style="8" bestFit="1" customWidth="1"/>
    <col min="11544" max="11544" width="7.5546875" style="8" bestFit="1" customWidth="1"/>
    <col min="11545" max="11545" width="5.5546875" style="8" bestFit="1" customWidth="1"/>
    <col min="11546" max="11775" width="11.44140625" style="8"/>
    <col min="11776" max="11776" width="11.109375" style="8" bestFit="1" customWidth="1"/>
    <col min="11777" max="11777" width="10.33203125" style="8" bestFit="1" customWidth="1"/>
    <col min="11778" max="11778" width="7.109375" style="8" bestFit="1" customWidth="1"/>
    <col min="11779" max="11779" width="12.44140625" style="8" customWidth="1"/>
    <col min="11780" max="11780" width="6.6640625" style="8" bestFit="1" customWidth="1"/>
    <col min="11781" max="11781" width="5" style="8" bestFit="1" customWidth="1"/>
    <col min="11782" max="11782" width="5.33203125" style="8" bestFit="1" customWidth="1"/>
    <col min="11783" max="11783" width="3.109375" style="8" bestFit="1" customWidth="1"/>
    <col min="11784" max="11784" width="9" style="8" customWidth="1"/>
    <col min="11785" max="11785" width="7" style="8" bestFit="1" customWidth="1"/>
    <col min="11786" max="11786" width="6" style="8" bestFit="1" customWidth="1"/>
    <col min="11787" max="11787" width="16.109375" style="8" customWidth="1"/>
    <col min="11788" max="11788" width="5.44140625" style="8" bestFit="1" customWidth="1"/>
    <col min="11789" max="11789" width="17" style="8" customWidth="1"/>
    <col min="11790" max="11794" width="11.44140625" style="8"/>
    <col min="11795" max="11795" width="8.88671875" style="8" bestFit="1" customWidth="1"/>
    <col min="11796" max="11796" width="9.5546875" style="8" bestFit="1" customWidth="1"/>
    <col min="11797" max="11797" width="6.88671875" style="8" bestFit="1" customWidth="1"/>
    <col min="11798" max="11798" width="8.44140625" style="8" bestFit="1" customWidth="1"/>
    <col min="11799" max="11799" width="8" style="8" bestFit="1" customWidth="1"/>
    <col min="11800" max="11800" width="7.5546875" style="8" bestFit="1" customWidth="1"/>
    <col min="11801" max="11801" width="5.5546875" style="8" bestFit="1" customWidth="1"/>
    <col min="11802" max="12031" width="11.44140625" style="8"/>
    <col min="12032" max="12032" width="11.109375" style="8" bestFit="1" customWidth="1"/>
    <col min="12033" max="12033" width="10.33203125" style="8" bestFit="1" customWidth="1"/>
    <col min="12034" max="12034" width="7.109375" style="8" bestFit="1" customWidth="1"/>
    <col min="12035" max="12035" width="12.44140625" style="8" customWidth="1"/>
    <col min="12036" max="12036" width="6.6640625" style="8" bestFit="1" customWidth="1"/>
    <col min="12037" max="12037" width="5" style="8" bestFit="1" customWidth="1"/>
    <col min="12038" max="12038" width="5.33203125" style="8" bestFit="1" customWidth="1"/>
    <col min="12039" max="12039" width="3.109375" style="8" bestFit="1" customWidth="1"/>
    <col min="12040" max="12040" width="9" style="8" customWidth="1"/>
    <col min="12041" max="12041" width="7" style="8" bestFit="1" customWidth="1"/>
    <col min="12042" max="12042" width="6" style="8" bestFit="1" customWidth="1"/>
    <col min="12043" max="12043" width="16.109375" style="8" customWidth="1"/>
    <col min="12044" max="12044" width="5.44140625" style="8" bestFit="1" customWidth="1"/>
    <col min="12045" max="12045" width="17" style="8" customWidth="1"/>
    <col min="12046" max="12050" width="11.44140625" style="8"/>
    <col min="12051" max="12051" width="8.88671875" style="8" bestFit="1" customWidth="1"/>
    <col min="12052" max="12052" width="9.5546875" style="8" bestFit="1" customWidth="1"/>
    <col min="12053" max="12053" width="6.88671875" style="8" bestFit="1" customWidth="1"/>
    <col min="12054" max="12054" width="8.44140625" style="8" bestFit="1" customWidth="1"/>
    <col min="12055" max="12055" width="8" style="8" bestFit="1" customWidth="1"/>
    <col min="12056" max="12056" width="7.5546875" style="8" bestFit="1" customWidth="1"/>
    <col min="12057" max="12057" width="5.5546875" style="8" bestFit="1" customWidth="1"/>
    <col min="12058" max="12287" width="11.44140625" style="8"/>
    <col min="12288" max="12288" width="11.109375" style="8" bestFit="1" customWidth="1"/>
    <col min="12289" max="12289" width="10.33203125" style="8" bestFit="1" customWidth="1"/>
    <col min="12290" max="12290" width="7.109375" style="8" bestFit="1" customWidth="1"/>
    <col min="12291" max="12291" width="12.44140625" style="8" customWidth="1"/>
    <col min="12292" max="12292" width="6.6640625" style="8" bestFit="1" customWidth="1"/>
    <col min="12293" max="12293" width="5" style="8" bestFit="1" customWidth="1"/>
    <col min="12294" max="12294" width="5.33203125" style="8" bestFit="1" customWidth="1"/>
    <col min="12295" max="12295" width="3.109375" style="8" bestFit="1" customWidth="1"/>
    <col min="12296" max="12296" width="9" style="8" customWidth="1"/>
    <col min="12297" max="12297" width="7" style="8" bestFit="1" customWidth="1"/>
    <col min="12298" max="12298" width="6" style="8" bestFit="1" customWidth="1"/>
    <col min="12299" max="12299" width="16.109375" style="8" customWidth="1"/>
    <col min="12300" max="12300" width="5.44140625" style="8" bestFit="1" customWidth="1"/>
    <col min="12301" max="12301" width="17" style="8" customWidth="1"/>
    <col min="12302" max="12306" width="11.44140625" style="8"/>
    <col min="12307" max="12307" width="8.88671875" style="8" bestFit="1" customWidth="1"/>
    <col min="12308" max="12308" width="9.5546875" style="8" bestFit="1" customWidth="1"/>
    <col min="12309" max="12309" width="6.88671875" style="8" bestFit="1" customWidth="1"/>
    <col min="12310" max="12310" width="8.44140625" style="8" bestFit="1" customWidth="1"/>
    <col min="12311" max="12311" width="8" style="8" bestFit="1" customWidth="1"/>
    <col min="12312" max="12312" width="7.5546875" style="8" bestFit="1" customWidth="1"/>
    <col min="12313" max="12313" width="5.5546875" style="8" bestFit="1" customWidth="1"/>
    <col min="12314" max="12543" width="11.44140625" style="8"/>
    <col min="12544" max="12544" width="11.109375" style="8" bestFit="1" customWidth="1"/>
    <col min="12545" max="12545" width="10.33203125" style="8" bestFit="1" customWidth="1"/>
    <col min="12546" max="12546" width="7.109375" style="8" bestFit="1" customWidth="1"/>
    <col min="12547" max="12547" width="12.44140625" style="8" customWidth="1"/>
    <col min="12548" max="12548" width="6.6640625" style="8" bestFit="1" customWidth="1"/>
    <col min="12549" max="12549" width="5" style="8" bestFit="1" customWidth="1"/>
    <col min="12550" max="12550" width="5.33203125" style="8" bestFit="1" customWidth="1"/>
    <col min="12551" max="12551" width="3.109375" style="8" bestFit="1" customWidth="1"/>
    <col min="12552" max="12552" width="9" style="8" customWidth="1"/>
    <col min="12553" max="12553" width="7" style="8" bestFit="1" customWidth="1"/>
    <col min="12554" max="12554" width="6" style="8" bestFit="1" customWidth="1"/>
    <col min="12555" max="12555" width="16.109375" style="8" customWidth="1"/>
    <col min="12556" max="12556" width="5.44140625" style="8" bestFit="1" customWidth="1"/>
    <col min="12557" max="12557" width="17" style="8" customWidth="1"/>
    <col min="12558" max="12562" width="11.44140625" style="8"/>
    <col min="12563" max="12563" width="8.88671875" style="8" bestFit="1" customWidth="1"/>
    <col min="12564" max="12564" width="9.5546875" style="8" bestFit="1" customWidth="1"/>
    <col min="12565" max="12565" width="6.88671875" style="8" bestFit="1" customWidth="1"/>
    <col min="12566" max="12566" width="8.44140625" style="8" bestFit="1" customWidth="1"/>
    <col min="12567" max="12567" width="8" style="8" bestFit="1" customWidth="1"/>
    <col min="12568" max="12568" width="7.5546875" style="8" bestFit="1" customWidth="1"/>
    <col min="12569" max="12569" width="5.5546875" style="8" bestFit="1" customWidth="1"/>
    <col min="12570" max="12799" width="11.44140625" style="8"/>
    <col min="12800" max="12800" width="11.109375" style="8" bestFit="1" customWidth="1"/>
    <col min="12801" max="12801" width="10.33203125" style="8" bestFit="1" customWidth="1"/>
    <col min="12802" max="12802" width="7.109375" style="8" bestFit="1" customWidth="1"/>
    <col min="12803" max="12803" width="12.44140625" style="8" customWidth="1"/>
    <col min="12804" max="12804" width="6.6640625" style="8" bestFit="1" customWidth="1"/>
    <col min="12805" max="12805" width="5" style="8" bestFit="1" customWidth="1"/>
    <col min="12806" max="12806" width="5.33203125" style="8" bestFit="1" customWidth="1"/>
    <col min="12807" max="12807" width="3.109375" style="8" bestFit="1" customWidth="1"/>
    <col min="12808" max="12808" width="9" style="8" customWidth="1"/>
    <col min="12809" max="12809" width="7" style="8" bestFit="1" customWidth="1"/>
    <col min="12810" max="12810" width="6" style="8" bestFit="1" customWidth="1"/>
    <col min="12811" max="12811" width="16.109375" style="8" customWidth="1"/>
    <col min="12812" max="12812" width="5.44140625" style="8" bestFit="1" customWidth="1"/>
    <col min="12813" max="12813" width="17" style="8" customWidth="1"/>
    <col min="12814" max="12818" width="11.44140625" style="8"/>
    <col min="12819" max="12819" width="8.88671875" style="8" bestFit="1" customWidth="1"/>
    <col min="12820" max="12820" width="9.5546875" style="8" bestFit="1" customWidth="1"/>
    <col min="12821" max="12821" width="6.88671875" style="8" bestFit="1" customWidth="1"/>
    <col min="12822" max="12822" width="8.44140625" style="8" bestFit="1" customWidth="1"/>
    <col min="12823" max="12823" width="8" style="8" bestFit="1" customWidth="1"/>
    <col min="12824" max="12824" width="7.5546875" style="8" bestFit="1" customWidth="1"/>
    <col min="12825" max="12825" width="5.5546875" style="8" bestFit="1" customWidth="1"/>
    <col min="12826" max="13055" width="11.44140625" style="8"/>
    <col min="13056" max="13056" width="11.109375" style="8" bestFit="1" customWidth="1"/>
    <col min="13057" max="13057" width="10.33203125" style="8" bestFit="1" customWidth="1"/>
    <col min="13058" max="13058" width="7.109375" style="8" bestFit="1" customWidth="1"/>
    <col min="13059" max="13059" width="12.44140625" style="8" customWidth="1"/>
    <col min="13060" max="13060" width="6.6640625" style="8" bestFit="1" customWidth="1"/>
    <col min="13061" max="13061" width="5" style="8" bestFit="1" customWidth="1"/>
    <col min="13062" max="13062" width="5.33203125" style="8" bestFit="1" customWidth="1"/>
    <col min="13063" max="13063" width="3.109375" style="8" bestFit="1" customWidth="1"/>
    <col min="13064" max="13064" width="9" style="8" customWidth="1"/>
    <col min="13065" max="13065" width="7" style="8" bestFit="1" customWidth="1"/>
    <col min="13066" max="13066" width="6" style="8" bestFit="1" customWidth="1"/>
    <col min="13067" max="13067" width="16.109375" style="8" customWidth="1"/>
    <col min="13068" max="13068" width="5.44140625" style="8" bestFit="1" customWidth="1"/>
    <col min="13069" max="13069" width="17" style="8" customWidth="1"/>
    <col min="13070" max="13074" width="11.44140625" style="8"/>
    <col min="13075" max="13075" width="8.88671875" style="8" bestFit="1" customWidth="1"/>
    <col min="13076" max="13076" width="9.5546875" style="8" bestFit="1" customWidth="1"/>
    <col min="13077" max="13077" width="6.88671875" style="8" bestFit="1" customWidth="1"/>
    <col min="13078" max="13078" width="8.44140625" style="8" bestFit="1" customWidth="1"/>
    <col min="13079" max="13079" width="8" style="8" bestFit="1" customWidth="1"/>
    <col min="13080" max="13080" width="7.5546875" style="8" bestFit="1" customWidth="1"/>
    <col min="13081" max="13081" width="5.5546875" style="8" bestFit="1" customWidth="1"/>
    <col min="13082" max="13311" width="11.44140625" style="8"/>
    <col min="13312" max="13312" width="11.109375" style="8" bestFit="1" customWidth="1"/>
    <col min="13313" max="13313" width="10.33203125" style="8" bestFit="1" customWidth="1"/>
    <col min="13314" max="13314" width="7.109375" style="8" bestFit="1" customWidth="1"/>
    <col min="13315" max="13315" width="12.44140625" style="8" customWidth="1"/>
    <col min="13316" max="13316" width="6.6640625" style="8" bestFit="1" customWidth="1"/>
    <col min="13317" max="13317" width="5" style="8" bestFit="1" customWidth="1"/>
    <col min="13318" max="13318" width="5.33203125" style="8" bestFit="1" customWidth="1"/>
    <col min="13319" max="13319" width="3.109375" style="8" bestFit="1" customWidth="1"/>
    <col min="13320" max="13320" width="9" style="8" customWidth="1"/>
    <col min="13321" max="13321" width="7" style="8" bestFit="1" customWidth="1"/>
    <col min="13322" max="13322" width="6" style="8" bestFit="1" customWidth="1"/>
    <col min="13323" max="13323" width="16.109375" style="8" customWidth="1"/>
    <col min="13324" max="13324" width="5.44140625" style="8" bestFit="1" customWidth="1"/>
    <col min="13325" max="13325" width="17" style="8" customWidth="1"/>
    <col min="13326" max="13330" width="11.44140625" style="8"/>
    <col min="13331" max="13331" width="8.88671875" style="8" bestFit="1" customWidth="1"/>
    <col min="13332" max="13332" width="9.5546875" style="8" bestFit="1" customWidth="1"/>
    <col min="13333" max="13333" width="6.88671875" style="8" bestFit="1" customWidth="1"/>
    <col min="13334" max="13334" width="8.44140625" style="8" bestFit="1" customWidth="1"/>
    <col min="13335" max="13335" width="8" style="8" bestFit="1" customWidth="1"/>
    <col min="13336" max="13336" width="7.5546875" style="8" bestFit="1" customWidth="1"/>
    <col min="13337" max="13337" width="5.5546875" style="8" bestFit="1" customWidth="1"/>
    <col min="13338" max="13567" width="11.44140625" style="8"/>
    <col min="13568" max="13568" width="11.109375" style="8" bestFit="1" customWidth="1"/>
    <col min="13569" max="13569" width="10.33203125" style="8" bestFit="1" customWidth="1"/>
    <col min="13570" max="13570" width="7.109375" style="8" bestFit="1" customWidth="1"/>
    <col min="13571" max="13571" width="12.44140625" style="8" customWidth="1"/>
    <col min="13572" max="13572" width="6.6640625" style="8" bestFit="1" customWidth="1"/>
    <col min="13573" max="13573" width="5" style="8" bestFit="1" customWidth="1"/>
    <col min="13574" max="13574" width="5.33203125" style="8" bestFit="1" customWidth="1"/>
    <col min="13575" max="13575" width="3.109375" style="8" bestFit="1" customWidth="1"/>
    <col min="13576" max="13576" width="9" style="8" customWidth="1"/>
    <col min="13577" max="13577" width="7" style="8" bestFit="1" customWidth="1"/>
    <col min="13578" max="13578" width="6" style="8" bestFit="1" customWidth="1"/>
    <col min="13579" max="13579" width="16.109375" style="8" customWidth="1"/>
    <col min="13580" max="13580" width="5.44140625" style="8" bestFit="1" customWidth="1"/>
    <col min="13581" max="13581" width="17" style="8" customWidth="1"/>
    <col min="13582" max="13586" width="11.44140625" style="8"/>
    <col min="13587" max="13587" width="8.88671875" style="8" bestFit="1" customWidth="1"/>
    <col min="13588" max="13588" width="9.5546875" style="8" bestFit="1" customWidth="1"/>
    <col min="13589" max="13589" width="6.88671875" style="8" bestFit="1" customWidth="1"/>
    <col min="13590" max="13590" width="8.44140625" style="8" bestFit="1" customWidth="1"/>
    <col min="13591" max="13591" width="8" style="8" bestFit="1" customWidth="1"/>
    <col min="13592" max="13592" width="7.5546875" style="8" bestFit="1" customWidth="1"/>
    <col min="13593" max="13593" width="5.5546875" style="8" bestFit="1" customWidth="1"/>
    <col min="13594" max="13823" width="11.44140625" style="8"/>
    <col min="13824" max="13824" width="11.109375" style="8" bestFit="1" customWidth="1"/>
    <col min="13825" max="13825" width="10.33203125" style="8" bestFit="1" customWidth="1"/>
    <col min="13826" max="13826" width="7.109375" style="8" bestFit="1" customWidth="1"/>
    <col min="13827" max="13827" width="12.44140625" style="8" customWidth="1"/>
    <col min="13828" max="13828" width="6.6640625" style="8" bestFit="1" customWidth="1"/>
    <col min="13829" max="13829" width="5" style="8" bestFit="1" customWidth="1"/>
    <col min="13830" max="13830" width="5.33203125" style="8" bestFit="1" customWidth="1"/>
    <col min="13831" max="13831" width="3.109375" style="8" bestFit="1" customWidth="1"/>
    <col min="13832" max="13832" width="9" style="8" customWidth="1"/>
    <col min="13833" max="13833" width="7" style="8" bestFit="1" customWidth="1"/>
    <col min="13834" max="13834" width="6" style="8" bestFit="1" customWidth="1"/>
    <col min="13835" max="13835" width="16.109375" style="8" customWidth="1"/>
    <col min="13836" max="13836" width="5.44140625" style="8" bestFit="1" customWidth="1"/>
    <col min="13837" max="13837" width="17" style="8" customWidth="1"/>
    <col min="13838" max="13842" width="11.44140625" style="8"/>
    <col min="13843" max="13843" width="8.88671875" style="8" bestFit="1" customWidth="1"/>
    <col min="13844" max="13844" width="9.5546875" style="8" bestFit="1" customWidth="1"/>
    <col min="13845" max="13845" width="6.88671875" style="8" bestFit="1" customWidth="1"/>
    <col min="13846" max="13846" width="8.44140625" style="8" bestFit="1" customWidth="1"/>
    <col min="13847" max="13847" width="8" style="8" bestFit="1" customWidth="1"/>
    <col min="13848" max="13848" width="7.5546875" style="8" bestFit="1" customWidth="1"/>
    <col min="13849" max="13849" width="5.5546875" style="8" bestFit="1" customWidth="1"/>
    <col min="13850" max="14079" width="11.44140625" style="8"/>
    <col min="14080" max="14080" width="11.109375" style="8" bestFit="1" customWidth="1"/>
    <col min="14081" max="14081" width="10.33203125" style="8" bestFit="1" customWidth="1"/>
    <col min="14082" max="14082" width="7.109375" style="8" bestFit="1" customWidth="1"/>
    <col min="14083" max="14083" width="12.44140625" style="8" customWidth="1"/>
    <col min="14084" max="14084" width="6.6640625" style="8" bestFit="1" customWidth="1"/>
    <col min="14085" max="14085" width="5" style="8" bestFit="1" customWidth="1"/>
    <col min="14086" max="14086" width="5.33203125" style="8" bestFit="1" customWidth="1"/>
    <col min="14087" max="14087" width="3.109375" style="8" bestFit="1" customWidth="1"/>
    <col min="14088" max="14088" width="9" style="8" customWidth="1"/>
    <col min="14089" max="14089" width="7" style="8" bestFit="1" customWidth="1"/>
    <col min="14090" max="14090" width="6" style="8" bestFit="1" customWidth="1"/>
    <col min="14091" max="14091" width="16.109375" style="8" customWidth="1"/>
    <col min="14092" max="14092" width="5.44140625" style="8" bestFit="1" customWidth="1"/>
    <col min="14093" max="14093" width="17" style="8" customWidth="1"/>
    <col min="14094" max="14098" width="11.44140625" style="8"/>
    <col min="14099" max="14099" width="8.88671875" style="8" bestFit="1" customWidth="1"/>
    <col min="14100" max="14100" width="9.5546875" style="8" bestFit="1" customWidth="1"/>
    <col min="14101" max="14101" width="6.88671875" style="8" bestFit="1" customWidth="1"/>
    <col min="14102" max="14102" width="8.44140625" style="8" bestFit="1" customWidth="1"/>
    <col min="14103" max="14103" width="8" style="8" bestFit="1" customWidth="1"/>
    <col min="14104" max="14104" width="7.5546875" style="8" bestFit="1" customWidth="1"/>
    <col min="14105" max="14105" width="5.5546875" style="8" bestFit="1" customWidth="1"/>
    <col min="14106" max="14335" width="11.44140625" style="8"/>
    <col min="14336" max="14336" width="11.109375" style="8" bestFit="1" customWidth="1"/>
    <col min="14337" max="14337" width="10.33203125" style="8" bestFit="1" customWidth="1"/>
    <col min="14338" max="14338" width="7.109375" style="8" bestFit="1" customWidth="1"/>
    <col min="14339" max="14339" width="12.44140625" style="8" customWidth="1"/>
    <col min="14340" max="14340" width="6.6640625" style="8" bestFit="1" customWidth="1"/>
    <col min="14341" max="14341" width="5" style="8" bestFit="1" customWidth="1"/>
    <col min="14342" max="14342" width="5.33203125" style="8" bestFit="1" customWidth="1"/>
    <col min="14343" max="14343" width="3.109375" style="8" bestFit="1" customWidth="1"/>
    <col min="14344" max="14344" width="9" style="8" customWidth="1"/>
    <col min="14345" max="14345" width="7" style="8" bestFit="1" customWidth="1"/>
    <col min="14346" max="14346" width="6" style="8" bestFit="1" customWidth="1"/>
    <col min="14347" max="14347" width="16.109375" style="8" customWidth="1"/>
    <col min="14348" max="14348" width="5.44140625" style="8" bestFit="1" customWidth="1"/>
    <col min="14349" max="14349" width="17" style="8" customWidth="1"/>
    <col min="14350" max="14354" width="11.44140625" style="8"/>
    <col min="14355" max="14355" width="8.88671875" style="8" bestFit="1" customWidth="1"/>
    <col min="14356" max="14356" width="9.5546875" style="8" bestFit="1" customWidth="1"/>
    <col min="14357" max="14357" width="6.88671875" style="8" bestFit="1" customWidth="1"/>
    <col min="14358" max="14358" width="8.44140625" style="8" bestFit="1" customWidth="1"/>
    <col min="14359" max="14359" width="8" style="8" bestFit="1" customWidth="1"/>
    <col min="14360" max="14360" width="7.5546875" style="8" bestFit="1" customWidth="1"/>
    <col min="14361" max="14361" width="5.5546875" style="8" bestFit="1" customWidth="1"/>
    <col min="14362" max="14591" width="11.44140625" style="8"/>
    <col min="14592" max="14592" width="11.109375" style="8" bestFit="1" customWidth="1"/>
    <col min="14593" max="14593" width="10.33203125" style="8" bestFit="1" customWidth="1"/>
    <col min="14594" max="14594" width="7.109375" style="8" bestFit="1" customWidth="1"/>
    <col min="14595" max="14595" width="12.44140625" style="8" customWidth="1"/>
    <col min="14596" max="14596" width="6.6640625" style="8" bestFit="1" customWidth="1"/>
    <col min="14597" max="14597" width="5" style="8" bestFit="1" customWidth="1"/>
    <col min="14598" max="14598" width="5.33203125" style="8" bestFit="1" customWidth="1"/>
    <col min="14599" max="14599" width="3.109375" style="8" bestFit="1" customWidth="1"/>
    <col min="14600" max="14600" width="9" style="8" customWidth="1"/>
    <col min="14601" max="14601" width="7" style="8" bestFit="1" customWidth="1"/>
    <col min="14602" max="14602" width="6" style="8" bestFit="1" customWidth="1"/>
    <col min="14603" max="14603" width="16.109375" style="8" customWidth="1"/>
    <col min="14604" max="14604" width="5.44140625" style="8" bestFit="1" customWidth="1"/>
    <col min="14605" max="14605" width="17" style="8" customWidth="1"/>
    <col min="14606" max="14610" width="11.44140625" style="8"/>
    <col min="14611" max="14611" width="8.88671875" style="8" bestFit="1" customWidth="1"/>
    <col min="14612" max="14612" width="9.5546875" style="8" bestFit="1" customWidth="1"/>
    <col min="14613" max="14613" width="6.88671875" style="8" bestFit="1" customWidth="1"/>
    <col min="14614" max="14614" width="8.44140625" style="8" bestFit="1" customWidth="1"/>
    <col min="14615" max="14615" width="8" style="8" bestFit="1" customWidth="1"/>
    <col min="14616" max="14616" width="7.5546875" style="8" bestFit="1" customWidth="1"/>
    <col min="14617" max="14617" width="5.5546875" style="8" bestFit="1" customWidth="1"/>
    <col min="14618" max="14847" width="11.44140625" style="8"/>
    <col min="14848" max="14848" width="11.109375" style="8" bestFit="1" customWidth="1"/>
    <col min="14849" max="14849" width="10.33203125" style="8" bestFit="1" customWidth="1"/>
    <col min="14850" max="14850" width="7.109375" style="8" bestFit="1" customWidth="1"/>
    <col min="14851" max="14851" width="12.44140625" style="8" customWidth="1"/>
    <col min="14852" max="14852" width="6.6640625" style="8" bestFit="1" customWidth="1"/>
    <col min="14853" max="14853" width="5" style="8" bestFit="1" customWidth="1"/>
    <col min="14854" max="14854" width="5.33203125" style="8" bestFit="1" customWidth="1"/>
    <col min="14855" max="14855" width="3.109375" style="8" bestFit="1" customWidth="1"/>
    <col min="14856" max="14856" width="9" style="8" customWidth="1"/>
    <col min="14857" max="14857" width="7" style="8" bestFit="1" customWidth="1"/>
    <col min="14858" max="14858" width="6" style="8" bestFit="1" customWidth="1"/>
    <col min="14859" max="14859" width="16.109375" style="8" customWidth="1"/>
    <col min="14860" max="14860" width="5.44140625" style="8" bestFit="1" customWidth="1"/>
    <col min="14861" max="14861" width="17" style="8" customWidth="1"/>
    <col min="14862" max="14866" width="11.44140625" style="8"/>
    <col min="14867" max="14867" width="8.88671875" style="8" bestFit="1" customWidth="1"/>
    <col min="14868" max="14868" width="9.5546875" style="8" bestFit="1" customWidth="1"/>
    <col min="14869" max="14869" width="6.88671875" style="8" bestFit="1" customWidth="1"/>
    <col min="14870" max="14870" width="8.44140625" style="8" bestFit="1" customWidth="1"/>
    <col min="14871" max="14871" width="8" style="8" bestFit="1" customWidth="1"/>
    <col min="14872" max="14872" width="7.5546875" style="8" bestFit="1" customWidth="1"/>
    <col min="14873" max="14873" width="5.5546875" style="8" bestFit="1" customWidth="1"/>
    <col min="14874" max="15103" width="11.44140625" style="8"/>
    <col min="15104" max="15104" width="11.109375" style="8" bestFit="1" customWidth="1"/>
    <col min="15105" max="15105" width="10.33203125" style="8" bestFit="1" customWidth="1"/>
    <col min="15106" max="15106" width="7.109375" style="8" bestFit="1" customWidth="1"/>
    <col min="15107" max="15107" width="12.44140625" style="8" customWidth="1"/>
    <col min="15108" max="15108" width="6.6640625" style="8" bestFit="1" customWidth="1"/>
    <col min="15109" max="15109" width="5" style="8" bestFit="1" customWidth="1"/>
    <col min="15110" max="15110" width="5.33203125" style="8" bestFit="1" customWidth="1"/>
    <col min="15111" max="15111" width="3.109375" style="8" bestFit="1" customWidth="1"/>
    <col min="15112" max="15112" width="9" style="8" customWidth="1"/>
    <col min="15113" max="15113" width="7" style="8" bestFit="1" customWidth="1"/>
    <col min="15114" max="15114" width="6" style="8" bestFit="1" customWidth="1"/>
    <col min="15115" max="15115" width="16.109375" style="8" customWidth="1"/>
    <col min="15116" max="15116" width="5.44140625" style="8" bestFit="1" customWidth="1"/>
    <col min="15117" max="15117" width="17" style="8" customWidth="1"/>
    <col min="15118" max="15122" width="11.44140625" style="8"/>
    <col min="15123" max="15123" width="8.88671875" style="8" bestFit="1" customWidth="1"/>
    <col min="15124" max="15124" width="9.5546875" style="8" bestFit="1" customWidth="1"/>
    <col min="15125" max="15125" width="6.88671875" style="8" bestFit="1" customWidth="1"/>
    <col min="15126" max="15126" width="8.44140625" style="8" bestFit="1" customWidth="1"/>
    <col min="15127" max="15127" width="8" style="8" bestFit="1" customWidth="1"/>
    <col min="15128" max="15128" width="7.5546875" style="8" bestFit="1" customWidth="1"/>
    <col min="15129" max="15129" width="5.5546875" style="8" bestFit="1" customWidth="1"/>
    <col min="15130" max="15359" width="11.44140625" style="8"/>
    <col min="15360" max="15360" width="11.109375" style="8" bestFit="1" customWidth="1"/>
    <col min="15361" max="15361" width="10.33203125" style="8" bestFit="1" customWidth="1"/>
    <col min="15362" max="15362" width="7.109375" style="8" bestFit="1" customWidth="1"/>
    <col min="15363" max="15363" width="12.44140625" style="8" customWidth="1"/>
    <col min="15364" max="15364" width="6.6640625" style="8" bestFit="1" customWidth="1"/>
    <col min="15365" max="15365" width="5" style="8" bestFit="1" customWidth="1"/>
    <col min="15366" max="15366" width="5.33203125" style="8" bestFit="1" customWidth="1"/>
    <col min="15367" max="15367" width="3.109375" style="8" bestFit="1" customWidth="1"/>
    <col min="15368" max="15368" width="9" style="8" customWidth="1"/>
    <col min="15369" max="15369" width="7" style="8" bestFit="1" customWidth="1"/>
    <col min="15370" max="15370" width="6" style="8" bestFit="1" customWidth="1"/>
    <col min="15371" max="15371" width="16.109375" style="8" customWidth="1"/>
    <col min="15372" max="15372" width="5.44140625" style="8" bestFit="1" customWidth="1"/>
    <col min="15373" max="15373" width="17" style="8" customWidth="1"/>
    <col min="15374" max="15378" width="11.44140625" style="8"/>
    <col min="15379" max="15379" width="8.88671875" style="8" bestFit="1" customWidth="1"/>
    <col min="15380" max="15380" width="9.5546875" style="8" bestFit="1" customWidth="1"/>
    <col min="15381" max="15381" width="6.88671875" style="8" bestFit="1" customWidth="1"/>
    <col min="15382" max="15382" width="8.44140625" style="8" bestFit="1" customWidth="1"/>
    <col min="15383" max="15383" width="8" style="8" bestFit="1" customWidth="1"/>
    <col min="15384" max="15384" width="7.5546875" style="8" bestFit="1" customWidth="1"/>
    <col min="15385" max="15385" width="5.5546875" style="8" bestFit="1" customWidth="1"/>
    <col min="15386" max="15615" width="11.44140625" style="8"/>
    <col min="15616" max="15616" width="11.109375" style="8" bestFit="1" customWidth="1"/>
    <col min="15617" max="15617" width="10.33203125" style="8" bestFit="1" customWidth="1"/>
    <col min="15618" max="15618" width="7.109375" style="8" bestFit="1" customWidth="1"/>
    <col min="15619" max="15619" width="12.44140625" style="8" customWidth="1"/>
    <col min="15620" max="15620" width="6.6640625" style="8" bestFit="1" customWidth="1"/>
    <col min="15621" max="15621" width="5" style="8" bestFit="1" customWidth="1"/>
    <col min="15622" max="15622" width="5.33203125" style="8" bestFit="1" customWidth="1"/>
    <col min="15623" max="15623" width="3.109375" style="8" bestFit="1" customWidth="1"/>
    <col min="15624" max="15624" width="9" style="8" customWidth="1"/>
    <col min="15625" max="15625" width="7" style="8" bestFit="1" customWidth="1"/>
    <col min="15626" max="15626" width="6" style="8" bestFit="1" customWidth="1"/>
    <col min="15627" max="15627" width="16.109375" style="8" customWidth="1"/>
    <col min="15628" max="15628" width="5.44140625" style="8" bestFit="1" customWidth="1"/>
    <col min="15629" max="15629" width="17" style="8" customWidth="1"/>
    <col min="15630" max="15634" width="11.44140625" style="8"/>
    <col min="15635" max="15635" width="8.88671875" style="8" bestFit="1" customWidth="1"/>
    <col min="15636" max="15636" width="9.5546875" style="8" bestFit="1" customWidth="1"/>
    <col min="15637" max="15637" width="6.88671875" style="8" bestFit="1" customWidth="1"/>
    <col min="15638" max="15638" width="8.44140625" style="8" bestFit="1" customWidth="1"/>
    <col min="15639" max="15639" width="8" style="8" bestFit="1" customWidth="1"/>
    <col min="15640" max="15640" width="7.5546875" style="8" bestFit="1" customWidth="1"/>
    <col min="15641" max="15641" width="5.5546875" style="8" bestFit="1" customWidth="1"/>
    <col min="15642" max="15871" width="11.44140625" style="8"/>
    <col min="15872" max="15872" width="11.109375" style="8" bestFit="1" customWidth="1"/>
    <col min="15873" max="15873" width="10.33203125" style="8" bestFit="1" customWidth="1"/>
    <col min="15874" max="15874" width="7.109375" style="8" bestFit="1" customWidth="1"/>
    <col min="15875" max="15875" width="12.44140625" style="8" customWidth="1"/>
    <col min="15876" max="15876" width="6.6640625" style="8" bestFit="1" customWidth="1"/>
    <col min="15877" max="15877" width="5" style="8" bestFit="1" customWidth="1"/>
    <col min="15878" max="15878" width="5.33203125" style="8" bestFit="1" customWidth="1"/>
    <col min="15879" max="15879" width="3.109375" style="8" bestFit="1" customWidth="1"/>
    <col min="15880" max="15880" width="9" style="8" customWidth="1"/>
    <col min="15881" max="15881" width="7" style="8" bestFit="1" customWidth="1"/>
    <col min="15882" max="15882" width="6" style="8" bestFit="1" customWidth="1"/>
    <col min="15883" max="15883" width="16.109375" style="8" customWidth="1"/>
    <col min="15884" max="15884" width="5.44140625" style="8" bestFit="1" customWidth="1"/>
    <col min="15885" max="15885" width="17" style="8" customWidth="1"/>
    <col min="15886" max="15890" width="11.44140625" style="8"/>
    <col min="15891" max="15891" width="8.88671875" style="8" bestFit="1" customWidth="1"/>
    <col min="15892" max="15892" width="9.5546875" style="8" bestFit="1" customWidth="1"/>
    <col min="15893" max="15893" width="6.88671875" style="8" bestFit="1" customWidth="1"/>
    <col min="15894" max="15894" width="8.44140625" style="8" bestFit="1" customWidth="1"/>
    <col min="15895" max="15895" width="8" style="8" bestFit="1" customWidth="1"/>
    <col min="15896" max="15896" width="7.5546875" style="8" bestFit="1" customWidth="1"/>
    <col min="15897" max="15897" width="5.5546875" style="8" bestFit="1" customWidth="1"/>
    <col min="15898" max="16127" width="11.44140625" style="8"/>
    <col min="16128" max="16128" width="11.109375" style="8" bestFit="1" customWidth="1"/>
    <col min="16129" max="16129" width="10.33203125" style="8" bestFit="1" customWidth="1"/>
    <col min="16130" max="16130" width="7.109375" style="8" bestFit="1" customWidth="1"/>
    <col min="16131" max="16131" width="12.44140625" style="8" customWidth="1"/>
    <col min="16132" max="16132" width="6.6640625" style="8" bestFit="1" customWidth="1"/>
    <col min="16133" max="16133" width="5" style="8" bestFit="1" customWidth="1"/>
    <col min="16134" max="16134" width="5.33203125" style="8" bestFit="1" customWidth="1"/>
    <col min="16135" max="16135" width="3.109375" style="8" bestFit="1" customWidth="1"/>
    <col min="16136" max="16136" width="9" style="8" customWidth="1"/>
    <col min="16137" max="16137" width="7" style="8" bestFit="1" customWidth="1"/>
    <col min="16138" max="16138" width="6" style="8" bestFit="1" customWidth="1"/>
    <col min="16139" max="16139" width="16.109375" style="8" customWidth="1"/>
    <col min="16140" max="16140" width="5.44140625" style="8" bestFit="1" customWidth="1"/>
    <col min="16141" max="16141" width="17" style="8" customWidth="1"/>
    <col min="16142" max="16146" width="11.44140625" style="8"/>
    <col min="16147" max="16147" width="8.88671875" style="8" bestFit="1" customWidth="1"/>
    <col min="16148" max="16148" width="9.5546875" style="8" bestFit="1" customWidth="1"/>
    <col min="16149" max="16149" width="6.88671875" style="8" bestFit="1" customWidth="1"/>
    <col min="16150" max="16150" width="8.44140625" style="8" bestFit="1" customWidth="1"/>
    <col min="16151" max="16151" width="8" style="8" bestFit="1" customWidth="1"/>
    <col min="16152" max="16152" width="7.5546875" style="8" bestFit="1" customWidth="1"/>
    <col min="16153" max="16153" width="5.5546875" style="8" bestFit="1" customWidth="1"/>
    <col min="16154" max="16383" width="11.44140625" style="8"/>
    <col min="16384" max="16384" width="11.5546875" style="8" customWidth="1"/>
  </cols>
  <sheetData>
    <row r="2" spans="2:60" ht="18.75" customHeight="1" x14ac:dyDescent="0.3">
      <c r="B2" s="337" t="s">
        <v>103</v>
      </c>
      <c r="C2" s="337"/>
      <c r="D2" s="337"/>
      <c r="E2" s="337"/>
      <c r="F2" s="338" t="str">
        <f>"Dethlefstwiete Maikstraße"</f>
        <v>Dethlefstwiete Maikstraße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5" t="s">
        <v>101</v>
      </c>
      <c r="R2" s="335"/>
      <c r="S2" s="220">
        <f ca="1">TODAY()</f>
        <v>46209</v>
      </c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U2" s="332"/>
      <c r="AV2" s="332"/>
      <c r="AW2" s="332"/>
      <c r="AX2" s="332"/>
      <c r="AY2" s="332"/>
      <c r="AZ2" s="332"/>
      <c r="BA2" s="332"/>
      <c r="BB2" s="332"/>
      <c r="BC2" s="332"/>
      <c r="BD2" s="332"/>
      <c r="BE2" s="332"/>
      <c r="BF2" s="332"/>
      <c r="BG2" s="332"/>
      <c r="BH2" s="332"/>
    </row>
    <row r="3" spans="2:60" ht="18.75" customHeight="1" x14ac:dyDescent="0.3">
      <c r="B3" s="337" t="s">
        <v>64</v>
      </c>
      <c r="C3" s="337"/>
      <c r="D3" s="337"/>
      <c r="E3" s="337"/>
      <c r="F3" s="338" t="str">
        <f>"S-23/0118"</f>
        <v>S-23/0118</v>
      </c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U3" s="332"/>
      <c r="AV3" s="332"/>
      <c r="AW3" s="332"/>
      <c r="AX3" s="332"/>
      <c r="AY3" s="332"/>
      <c r="AZ3" s="332"/>
      <c r="BA3" s="332"/>
      <c r="BB3" s="332"/>
      <c r="BC3" s="332"/>
      <c r="BD3" s="332"/>
      <c r="BE3" s="332"/>
      <c r="BF3" s="332"/>
      <c r="BG3" s="332"/>
      <c r="BH3" s="332"/>
    </row>
    <row r="4" spans="2:60" ht="14.25" customHeight="1" x14ac:dyDescent="0.3"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G4" s="322"/>
      <c r="AH4" s="322"/>
      <c r="AI4" s="322"/>
      <c r="AJ4" s="322"/>
      <c r="AK4" s="322"/>
      <c r="AU4" s="332"/>
      <c r="AV4" s="332"/>
      <c r="AW4" s="332"/>
      <c r="AX4" s="332"/>
      <c r="AY4" s="332"/>
      <c r="AZ4" s="332"/>
      <c r="BA4" s="332"/>
      <c r="BB4" s="332"/>
      <c r="BC4" s="332"/>
      <c r="BD4" s="332"/>
      <c r="BE4" s="332"/>
      <c r="BF4" s="332"/>
      <c r="BG4" s="332"/>
      <c r="BH4" s="332"/>
    </row>
    <row r="5" spans="2:60" ht="18.75" customHeight="1" x14ac:dyDescent="0.3"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U5" s="332"/>
      <c r="AV5" s="332"/>
      <c r="AW5" s="332"/>
      <c r="AX5" s="332"/>
      <c r="AY5" s="332"/>
      <c r="AZ5" s="332"/>
      <c r="BA5" s="332"/>
      <c r="BB5" s="332"/>
      <c r="BC5" s="332"/>
      <c r="BD5" s="332"/>
      <c r="BE5" s="332"/>
      <c r="BF5" s="332"/>
      <c r="BG5" s="332"/>
      <c r="BH5" s="332"/>
    </row>
    <row r="6" spans="2:60" ht="18.75" customHeight="1" x14ac:dyDescent="0.3"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U6" s="332"/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2"/>
      <c r="BG6" s="332"/>
      <c r="BH6" s="332"/>
    </row>
    <row r="7" spans="2:60" ht="18.75" customHeight="1" x14ac:dyDescent="0.3"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U7" s="332"/>
      <c r="AV7" s="332"/>
      <c r="AW7" s="332"/>
      <c r="AX7" s="332"/>
      <c r="AY7" s="332"/>
      <c r="AZ7" s="332"/>
      <c r="BA7" s="332"/>
      <c r="BB7" s="332"/>
      <c r="BC7" s="332"/>
      <c r="BD7" s="332"/>
      <c r="BE7" s="332"/>
      <c r="BF7" s="332"/>
      <c r="BG7" s="332"/>
      <c r="BH7" s="332"/>
    </row>
    <row r="8" spans="2:60" ht="18.75" customHeight="1" x14ac:dyDescent="0.3"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U8" s="332"/>
      <c r="AV8" s="332"/>
      <c r="AW8" s="332"/>
      <c r="AX8" s="332"/>
      <c r="AY8" s="332"/>
      <c r="AZ8" s="332"/>
      <c r="BA8" s="332"/>
      <c r="BB8" s="332"/>
      <c r="BC8" s="332"/>
      <c r="BD8" s="332"/>
      <c r="BE8" s="332"/>
      <c r="BF8" s="332"/>
      <c r="BG8" s="332"/>
      <c r="BH8" s="332"/>
    </row>
    <row r="9" spans="2:60" ht="18.75" customHeight="1" x14ac:dyDescent="0.3"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U9" s="332"/>
      <c r="AV9" s="332"/>
      <c r="AW9" s="332"/>
      <c r="AX9" s="332"/>
      <c r="AY9" s="332"/>
      <c r="AZ9" s="332"/>
      <c r="BA9" s="332"/>
      <c r="BB9" s="332"/>
      <c r="BC9" s="332"/>
      <c r="BD9" s="332"/>
      <c r="BE9" s="332"/>
      <c r="BF9" s="332"/>
      <c r="BG9" s="332"/>
      <c r="BH9" s="332"/>
    </row>
    <row r="10" spans="2:60" ht="18.75" customHeight="1" x14ac:dyDescent="0.3"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U10" s="332"/>
      <c r="AV10" s="332"/>
      <c r="AW10" s="332"/>
      <c r="AX10" s="332"/>
      <c r="AY10" s="332"/>
      <c r="AZ10" s="332"/>
      <c r="BA10" s="332"/>
      <c r="BB10" s="332"/>
      <c r="BC10" s="332"/>
      <c r="BD10" s="332"/>
      <c r="BE10" s="332"/>
      <c r="BF10" s="332"/>
      <c r="BG10" s="332"/>
      <c r="BH10" s="332"/>
    </row>
    <row r="11" spans="2:60" ht="14.25" customHeight="1" x14ac:dyDescent="0.3"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G11" s="322"/>
      <c r="AH11" s="322"/>
      <c r="AI11" s="322"/>
      <c r="AJ11" s="322"/>
      <c r="AK11" s="322"/>
      <c r="AU11" s="332"/>
      <c r="AV11" s="332"/>
      <c r="AW11" s="332"/>
      <c r="AX11" s="332"/>
      <c r="AY11" s="332"/>
      <c r="AZ11" s="332"/>
      <c r="BA11" s="332"/>
      <c r="BB11" s="332"/>
      <c r="BC11" s="332"/>
      <c r="BD11" s="332"/>
      <c r="BE11" s="332"/>
      <c r="BF11" s="332"/>
      <c r="BG11" s="332"/>
      <c r="BH11" s="332"/>
    </row>
    <row r="12" spans="2:60" ht="14.25" customHeight="1" x14ac:dyDescent="0.3">
      <c r="C12" s="82"/>
      <c r="D12" s="82"/>
      <c r="E12" s="82"/>
      <c r="F12" s="82"/>
      <c r="J12" s="82"/>
      <c r="N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G12" s="82"/>
      <c r="AH12" s="82"/>
      <c r="AI12" s="82"/>
      <c r="AJ12" s="82"/>
      <c r="AK12" s="82"/>
      <c r="AU12" s="9"/>
      <c r="AV12" s="9"/>
      <c r="AW12" s="9"/>
      <c r="AX12" s="116"/>
      <c r="AY12" s="116"/>
      <c r="AZ12" s="116"/>
      <c r="BA12" s="116"/>
      <c r="BB12" s="116"/>
      <c r="BC12" s="85"/>
      <c r="BD12" s="10"/>
      <c r="BE12" s="11"/>
    </row>
    <row r="13" spans="2:60" ht="18.75" customHeight="1" x14ac:dyDescent="0.3">
      <c r="B13" s="331" t="s">
        <v>104</v>
      </c>
      <c r="C13" s="331"/>
      <c r="D13" s="331"/>
      <c r="E13" s="331"/>
      <c r="F13" s="330">
        <v>79301121</v>
      </c>
      <c r="G13" s="330"/>
      <c r="H13" s="330"/>
      <c r="I13" s="330"/>
      <c r="J13" s="330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U13" s="327" t="s">
        <v>0</v>
      </c>
      <c r="AV13" s="327"/>
      <c r="AW13" s="336" t="str">
        <f>F2</f>
        <v>Dethlefstwiete Maikstraße</v>
      </c>
      <c r="AX13" s="336"/>
      <c r="AY13" s="336"/>
      <c r="AZ13" s="336"/>
      <c r="BA13" s="327" t="s">
        <v>63</v>
      </c>
      <c r="BB13" s="327"/>
      <c r="BC13" s="326">
        <f>F13</f>
        <v>79301121</v>
      </c>
      <c r="BD13" s="326"/>
      <c r="BE13" s="327" t="s">
        <v>58</v>
      </c>
      <c r="BF13" s="327"/>
      <c r="BG13" s="333">
        <f ca="1">TODAY()</f>
        <v>46209</v>
      </c>
      <c r="BH13" s="333"/>
    </row>
    <row r="14" spans="2:60" ht="18.75" customHeight="1" x14ac:dyDescent="0.3">
      <c r="B14" s="331" t="s">
        <v>108</v>
      </c>
      <c r="C14" s="331"/>
      <c r="D14" s="331"/>
      <c r="E14" s="331"/>
      <c r="F14" s="330">
        <v>79301121</v>
      </c>
      <c r="G14" s="330"/>
      <c r="H14" s="330"/>
      <c r="I14" s="330"/>
      <c r="J14" s="330"/>
      <c r="K14" s="331" t="s">
        <v>71</v>
      </c>
      <c r="L14" s="331"/>
      <c r="M14" s="331"/>
      <c r="N14" s="334"/>
      <c r="O14" s="334"/>
      <c r="P14" s="334"/>
      <c r="Q14" s="335" t="s">
        <v>20</v>
      </c>
      <c r="R14" s="335"/>
      <c r="S14" s="119"/>
      <c r="T14" s="117"/>
      <c r="U14" s="118"/>
      <c r="V14" s="118"/>
      <c r="W14" s="118"/>
      <c r="X14" s="117"/>
      <c r="Y14" s="117"/>
      <c r="Z14" s="117"/>
      <c r="AA14" s="117"/>
      <c r="AB14" s="117"/>
      <c r="AC14" s="117"/>
      <c r="AD14" s="117"/>
      <c r="AE14" s="117"/>
      <c r="AF14" s="117"/>
      <c r="AU14" s="327" t="s">
        <v>64</v>
      </c>
      <c r="AV14" s="327"/>
      <c r="AW14" s="336" t="str">
        <f>F3</f>
        <v>S-23/0118</v>
      </c>
      <c r="AX14" s="336"/>
      <c r="AY14" s="336"/>
      <c r="AZ14" s="336"/>
      <c r="BA14" s="327" t="s">
        <v>108</v>
      </c>
      <c r="BB14" s="327"/>
      <c r="BC14" s="326">
        <f>F14</f>
        <v>79301121</v>
      </c>
      <c r="BD14" s="326"/>
      <c r="BE14" s="327" t="s">
        <v>71</v>
      </c>
      <c r="BF14" s="327"/>
      <c r="BG14" s="326">
        <f>N14</f>
        <v>0</v>
      </c>
      <c r="BH14" s="328"/>
    </row>
    <row r="15" spans="2:60" ht="18.75" customHeight="1" x14ac:dyDescent="0.3">
      <c r="B15" s="329" t="s">
        <v>109</v>
      </c>
      <c r="C15" s="329"/>
      <c r="D15" s="329"/>
      <c r="E15" s="329"/>
      <c r="F15" s="330">
        <v>80301030</v>
      </c>
      <c r="G15" s="330"/>
      <c r="H15" s="330"/>
      <c r="I15" s="330"/>
      <c r="J15" s="330"/>
      <c r="K15" s="331" t="s">
        <v>107</v>
      </c>
      <c r="L15" s="331"/>
      <c r="M15" s="331"/>
      <c r="N15" s="330"/>
      <c r="O15" s="330"/>
      <c r="P15" s="330"/>
      <c r="Q15" s="84"/>
      <c r="R15" s="84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U15" s="332"/>
      <c r="AV15" s="332"/>
      <c r="AW15" s="332"/>
      <c r="AX15" s="332"/>
      <c r="AY15" s="332"/>
      <c r="AZ15" s="332"/>
      <c r="BA15" s="327" t="s">
        <v>109</v>
      </c>
      <c r="BB15" s="327"/>
      <c r="BC15" s="326">
        <f>F15</f>
        <v>80301030</v>
      </c>
      <c r="BD15" s="328"/>
      <c r="BE15" s="327" t="s">
        <v>110</v>
      </c>
      <c r="BF15" s="327"/>
      <c r="BG15" s="326">
        <f>N15</f>
        <v>0</v>
      </c>
      <c r="BH15" s="328"/>
    </row>
    <row r="16" spans="2:60" ht="14.25" customHeight="1" thickBot="1" x14ac:dyDescent="0.35">
      <c r="B16" s="322"/>
      <c r="C16" s="322"/>
      <c r="D16" s="322"/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U16" s="9"/>
      <c r="AV16" s="9"/>
      <c r="AW16" s="9"/>
      <c r="AX16" s="85"/>
      <c r="AY16" s="85"/>
      <c r="AZ16" s="85"/>
      <c r="BA16" s="85"/>
      <c r="BB16" s="85"/>
      <c r="BC16" s="85"/>
      <c r="BD16" s="12"/>
      <c r="BE16" s="13"/>
      <c r="BF16" s="14"/>
      <c r="BG16" s="14"/>
      <c r="BH16" s="14"/>
    </row>
    <row r="17" spans="2:60" ht="15.75" customHeight="1" thickTop="1" thickBot="1" x14ac:dyDescent="0.35">
      <c r="B17" s="285" t="s">
        <v>102</v>
      </c>
      <c r="C17" s="307" t="s">
        <v>66</v>
      </c>
      <c r="D17" s="308"/>
      <c r="E17" s="308"/>
      <c r="F17" s="308"/>
      <c r="G17" s="308"/>
      <c r="H17" s="308"/>
      <c r="I17" s="308"/>
      <c r="J17" s="308"/>
      <c r="K17" s="308"/>
      <c r="L17" s="308"/>
      <c r="M17" s="308"/>
      <c r="N17" s="308"/>
      <c r="O17" s="309"/>
      <c r="P17" s="310" t="s">
        <v>68</v>
      </c>
      <c r="Q17" s="310"/>
      <c r="R17" s="311"/>
      <c r="S17" s="323" t="s">
        <v>67</v>
      </c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5"/>
      <c r="AG17" s="305"/>
      <c r="AH17" s="305"/>
      <c r="AI17" s="305"/>
      <c r="AJ17" s="305"/>
      <c r="AK17" s="306"/>
      <c r="AL17" s="15"/>
      <c r="AU17" s="307" t="s">
        <v>66</v>
      </c>
      <c r="AV17" s="308"/>
      <c r="AW17" s="308"/>
      <c r="AX17" s="308"/>
      <c r="AY17" s="308"/>
      <c r="AZ17" s="308"/>
      <c r="BA17" s="308"/>
      <c r="BB17" s="308"/>
      <c r="BC17" s="309"/>
      <c r="BD17" s="310" t="s">
        <v>39</v>
      </c>
      <c r="BE17" s="310"/>
      <c r="BF17" s="310"/>
      <c r="BG17" s="310"/>
      <c r="BH17" s="311"/>
    </row>
    <row r="18" spans="2:60" ht="48.75" customHeight="1" x14ac:dyDescent="0.3">
      <c r="B18" s="286"/>
      <c r="C18" s="312" t="s">
        <v>119</v>
      </c>
      <c r="D18" s="314" t="s">
        <v>19</v>
      </c>
      <c r="E18" s="316" t="s">
        <v>76</v>
      </c>
      <c r="F18" s="284"/>
      <c r="G18" s="316" t="s">
        <v>113</v>
      </c>
      <c r="H18" s="284"/>
      <c r="I18" s="303" t="s">
        <v>13</v>
      </c>
      <c r="J18" s="283" t="s">
        <v>78</v>
      </c>
      <c r="K18" s="284"/>
      <c r="L18" s="296" t="s">
        <v>31</v>
      </c>
      <c r="M18" s="297"/>
      <c r="N18" s="303" t="s">
        <v>118</v>
      </c>
      <c r="O18" s="275" t="s">
        <v>65</v>
      </c>
      <c r="P18" s="277" t="s">
        <v>95</v>
      </c>
      <c r="Q18" s="279" t="s">
        <v>29</v>
      </c>
      <c r="R18" s="281" t="s">
        <v>100</v>
      </c>
      <c r="S18" s="292" t="s">
        <v>117</v>
      </c>
      <c r="T18" s="294" t="s">
        <v>88</v>
      </c>
      <c r="U18" s="296" t="s">
        <v>90</v>
      </c>
      <c r="V18" s="297"/>
      <c r="W18" s="298" t="s">
        <v>98</v>
      </c>
      <c r="X18" s="298" t="s">
        <v>89</v>
      </c>
      <c r="Y18" s="300" t="s">
        <v>4</v>
      </c>
      <c r="Z18" s="301"/>
      <c r="AA18" s="302"/>
      <c r="AB18" s="287" t="s">
        <v>114</v>
      </c>
      <c r="AC18" s="289" t="s">
        <v>97</v>
      </c>
      <c r="AD18" s="289" t="s">
        <v>28</v>
      </c>
      <c r="AE18" s="137" t="s">
        <v>56</v>
      </c>
      <c r="AF18" s="291" t="s">
        <v>5</v>
      </c>
      <c r="AG18" s="320" t="s">
        <v>72</v>
      </c>
      <c r="AH18" s="321"/>
      <c r="AI18" s="296" t="s">
        <v>77</v>
      </c>
      <c r="AJ18" s="297"/>
      <c r="AK18" s="138" t="s">
        <v>23</v>
      </c>
      <c r="AU18" s="16" t="s">
        <v>1</v>
      </c>
      <c r="AV18" s="17" t="s">
        <v>19</v>
      </c>
      <c r="AW18" s="269" t="s">
        <v>76</v>
      </c>
      <c r="AX18" s="270"/>
      <c r="AY18" s="269" t="s">
        <v>75</v>
      </c>
      <c r="AZ18" s="270"/>
      <c r="BA18" s="18" t="s">
        <v>13</v>
      </c>
      <c r="BB18" s="271" t="s">
        <v>78</v>
      </c>
      <c r="BC18" s="272"/>
      <c r="BD18" s="273" t="s">
        <v>118</v>
      </c>
      <c r="BE18" s="17" t="s">
        <v>65</v>
      </c>
      <c r="BF18" s="318" t="s">
        <v>68</v>
      </c>
      <c r="BG18" s="319"/>
      <c r="BH18" s="19" t="s">
        <v>81</v>
      </c>
    </row>
    <row r="19" spans="2:60" ht="22.8" x14ac:dyDescent="0.3">
      <c r="B19" s="286"/>
      <c r="C19" s="313"/>
      <c r="D19" s="315"/>
      <c r="E19" s="139" t="s">
        <v>73</v>
      </c>
      <c r="F19" s="140" t="s">
        <v>74</v>
      </c>
      <c r="G19" s="141" t="s">
        <v>73</v>
      </c>
      <c r="H19" s="140" t="s">
        <v>74</v>
      </c>
      <c r="I19" s="317"/>
      <c r="J19" s="142" t="s">
        <v>2</v>
      </c>
      <c r="K19" s="143" t="s">
        <v>3</v>
      </c>
      <c r="L19" s="144" t="s">
        <v>6</v>
      </c>
      <c r="M19" s="143" t="s">
        <v>21</v>
      </c>
      <c r="N19" s="304"/>
      <c r="O19" s="276"/>
      <c r="P19" s="278"/>
      <c r="Q19" s="280"/>
      <c r="R19" s="282"/>
      <c r="S19" s="293"/>
      <c r="T19" s="295"/>
      <c r="U19" s="145" t="s">
        <v>92</v>
      </c>
      <c r="V19" s="146" t="s">
        <v>91</v>
      </c>
      <c r="W19" s="299"/>
      <c r="X19" s="299"/>
      <c r="Y19" s="162" t="s">
        <v>16</v>
      </c>
      <c r="Z19" s="147" t="s">
        <v>93</v>
      </c>
      <c r="AA19" s="146" t="s">
        <v>94</v>
      </c>
      <c r="AB19" s="288"/>
      <c r="AC19" s="290"/>
      <c r="AD19" s="290"/>
      <c r="AE19" s="163" t="s">
        <v>8</v>
      </c>
      <c r="AF19" s="282"/>
      <c r="AG19" s="148" t="s">
        <v>27</v>
      </c>
      <c r="AH19" s="164" t="s">
        <v>32</v>
      </c>
      <c r="AI19" s="145" t="s">
        <v>26</v>
      </c>
      <c r="AJ19" s="146" t="s">
        <v>70</v>
      </c>
      <c r="AK19" s="149" t="s">
        <v>24</v>
      </c>
      <c r="AU19" s="20" t="s">
        <v>18</v>
      </c>
      <c r="AV19" s="21"/>
      <c r="AW19" s="22" t="s">
        <v>73</v>
      </c>
      <c r="AX19" s="23" t="s">
        <v>74</v>
      </c>
      <c r="AY19" s="22" t="s">
        <v>73</v>
      </c>
      <c r="AZ19" s="23" t="s">
        <v>74</v>
      </c>
      <c r="BA19" s="25"/>
      <c r="BB19" s="24" t="s">
        <v>2</v>
      </c>
      <c r="BC19" s="26" t="s">
        <v>3</v>
      </c>
      <c r="BD19" s="274"/>
      <c r="BE19" s="27"/>
      <c r="BF19" s="28" t="s">
        <v>80</v>
      </c>
      <c r="BG19" s="29" t="s">
        <v>79</v>
      </c>
      <c r="BH19" s="30" t="s">
        <v>79</v>
      </c>
    </row>
    <row r="20" spans="2:60" ht="15" thickBot="1" x14ac:dyDescent="0.35">
      <c r="B20" s="286"/>
      <c r="C20" s="136" t="s">
        <v>120</v>
      </c>
      <c r="D20" s="129" t="s">
        <v>25</v>
      </c>
      <c r="E20" s="50" t="s">
        <v>9</v>
      </c>
      <c r="F20" s="34" t="s">
        <v>10</v>
      </c>
      <c r="G20" s="33" t="s">
        <v>9</v>
      </c>
      <c r="H20" s="114" t="s">
        <v>10</v>
      </c>
      <c r="I20" s="126" t="s">
        <v>12</v>
      </c>
      <c r="J20" s="36" t="s">
        <v>30</v>
      </c>
      <c r="K20" s="37" t="s">
        <v>96</v>
      </c>
      <c r="L20" s="38" t="s">
        <v>30</v>
      </c>
      <c r="M20" s="49" t="s">
        <v>30</v>
      </c>
      <c r="N20" s="38" t="s">
        <v>30</v>
      </c>
      <c r="O20" s="39" t="s">
        <v>9</v>
      </c>
      <c r="P20" s="35" t="s">
        <v>25</v>
      </c>
      <c r="Q20" s="36" t="s">
        <v>106</v>
      </c>
      <c r="R20" s="40" t="s">
        <v>55</v>
      </c>
      <c r="S20" s="41" t="s">
        <v>25</v>
      </c>
      <c r="T20" s="42" t="s">
        <v>55</v>
      </c>
      <c r="U20" s="43" t="s">
        <v>9</v>
      </c>
      <c r="V20" s="44" t="s">
        <v>9</v>
      </c>
      <c r="W20" s="45" t="s">
        <v>99</v>
      </c>
      <c r="X20" s="45" t="s">
        <v>9</v>
      </c>
      <c r="Y20" s="38" t="s">
        <v>30</v>
      </c>
      <c r="Z20" s="36" t="s">
        <v>30</v>
      </c>
      <c r="AA20" s="37" t="s">
        <v>30</v>
      </c>
      <c r="AB20" s="46" t="s">
        <v>9</v>
      </c>
      <c r="AC20" s="46" t="s">
        <v>9</v>
      </c>
      <c r="AD20" s="46" t="s">
        <v>9</v>
      </c>
      <c r="AE20" s="38" t="s">
        <v>30</v>
      </c>
      <c r="AF20" s="40" t="s">
        <v>30</v>
      </c>
      <c r="AG20" s="47" t="s">
        <v>22</v>
      </c>
      <c r="AH20" s="48" t="s">
        <v>22</v>
      </c>
      <c r="AI20" s="38" t="s">
        <v>30</v>
      </c>
      <c r="AJ20" s="155" t="s">
        <v>30</v>
      </c>
      <c r="AK20" s="156" t="s">
        <v>25</v>
      </c>
      <c r="AU20" s="31"/>
      <c r="AV20" s="32"/>
      <c r="AW20" s="33" t="s">
        <v>9</v>
      </c>
      <c r="AX20" s="34" t="s">
        <v>10</v>
      </c>
      <c r="AY20" s="33" t="s">
        <v>9</v>
      </c>
      <c r="AZ20" s="34" t="s">
        <v>10</v>
      </c>
      <c r="BA20" s="35" t="s">
        <v>12</v>
      </c>
      <c r="BB20" s="36" t="s">
        <v>30</v>
      </c>
      <c r="BC20" s="40" t="s">
        <v>1</v>
      </c>
      <c r="BD20" s="38" t="s">
        <v>30</v>
      </c>
      <c r="BE20" s="49" t="s">
        <v>9</v>
      </c>
      <c r="BF20" s="50"/>
      <c r="BG20" s="51"/>
      <c r="BH20" s="52"/>
    </row>
    <row r="21" spans="2:60" x14ac:dyDescent="0.3">
      <c r="B21" s="285">
        <f>F13</f>
        <v>79301121</v>
      </c>
      <c r="C21" s="229"/>
      <c r="D21" s="229" t="s">
        <v>149</v>
      </c>
      <c r="E21" s="229"/>
      <c r="F21" s="229"/>
      <c r="G21" s="229">
        <v>55.9</v>
      </c>
      <c r="H21" s="229">
        <v>3</v>
      </c>
      <c r="I21" s="232">
        <v>150</v>
      </c>
      <c r="J21" s="54"/>
      <c r="K21" s="238"/>
      <c r="L21" s="238" t="s">
        <v>170</v>
      </c>
      <c r="M21" s="55"/>
      <c r="N21" s="56"/>
      <c r="O21" s="234">
        <v>0</v>
      </c>
      <c r="P21" s="57"/>
      <c r="Q21" s="58"/>
      <c r="R21" s="59"/>
      <c r="S21" s="60" t="s">
        <v>156</v>
      </c>
      <c r="T21" s="228" t="s">
        <v>132</v>
      </c>
      <c r="U21" s="221"/>
      <c r="V21" s="64"/>
      <c r="W21" s="222"/>
      <c r="X21" s="223"/>
      <c r="Y21" s="57"/>
      <c r="Z21" s="58"/>
      <c r="AA21" s="61"/>
      <c r="AB21" s="224"/>
      <c r="AC21" s="224"/>
      <c r="AD21" s="224"/>
      <c r="AE21" s="57"/>
      <c r="AF21" s="62"/>
      <c r="AG21" s="63"/>
      <c r="AH21" s="64"/>
      <c r="AI21" s="190" t="str">
        <f>IF(OR(U21&gt;=5.1,V21&gt;=5.1),"x",IF(OR(AND(U21&lt;=5,U21&gt;0.1),AND(V21&lt;=5,V21&gt;0.1)),"-",IF(U21&lt;0.1,"")))</f>
        <v/>
      </c>
      <c r="AJ21" s="64"/>
      <c r="AK21" s="165"/>
      <c r="AU21" s="192">
        <f t="shared" ref="AU21:BC36" si="0">C21</f>
        <v>0</v>
      </c>
      <c r="AV21" s="171" t="str">
        <f t="shared" si="0"/>
        <v>RV01</v>
      </c>
      <c r="AW21" s="7">
        <f>E21</f>
        <v>0</v>
      </c>
      <c r="AX21" s="171">
        <f t="shared" si="0"/>
        <v>0</v>
      </c>
      <c r="AY21" s="193">
        <f t="shared" si="0"/>
        <v>55.9</v>
      </c>
      <c r="AZ21" s="171">
        <f t="shared" si="0"/>
        <v>3</v>
      </c>
      <c r="BA21" s="194">
        <f t="shared" si="0"/>
        <v>150</v>
      </c>
      <c r="BB21" s="195">
        <f t="shared" si="0"/>
        <v>0</v>
      </c>
      <c r="BC21" s="196">
        <f t="shared" si="0"/>
        <v>0</v>
      </c>
      <c r="BD21" s="197">
        <f t="shared" ref="BD21:BE36" si="1">N21</f>
        <v>0</v>
      </c>
      <c r="BE21" s="198">
        <f t="shared" si="1"/>
        <v>0</v>
      </c>
      <c r="BF21" s="199"/>
      <c r="BG21" s="200">
        <f>R21</f>
        <v>0</v>
      </c>
      <c r="BH21" s="65"/>
    </row>
    <row r="22" spans="2:60" x14ac:dyDescent="0.3">
      <c r="B22" s="286"/>
      <c r="C22" s="230"/>
      <c r="D22" s="230" t="s">
        <v>126</v>
      </c>
      <c r="E22" s="231"/>
      <c r="F22" s="230"/>
      <c r="G22" s="231">
        <v>55.1</v>
      </c>
      <c r="H22" s="230">
        <v>9</v>
      </c>
      <c r="I22" s="230">
        <v>150</v>
      </c>
      <c r="J22" s="54"/>
      <c r="K22" s="230"/>
      <c r="L22" s="230" t="s">
        <v>170</v>
      </c>
      <c r="M22" s="55"/>
      <c r="N22" s="56"/>
      <c r="O22" s="231">
        <v>1</v>
      </c>
      <c r="P22" s="57"/>
      <c r="Q22" s="58"/>
      <c r="R22" s="59"/>
      <c r="S22" s="60" t="s">
        <v>171</v>
      </c>
      <c r="T22" s="228" t="s">
        <v>132</v>
      </c>
      <c r="U22" s="63"/>
      <c r="V22" s="64"/>
      <c r="W22" s="222"/>
      <c r="X22" s="223"/>
      <c r="Y22" s="57"/>
      <c r="Z22" s="67"/>
      <c r="AA22" s="68"/>
      <c r="AB22" s="224"/>
      <c r="AC22" s="224"/>
      <c r="AD22" s="224"/>
      <c r="AE22" s="57"/>
      <c r="AF22" s="69"/>
      <c r="AG22" s="63"/>
      <c r="AH22" s="64"/>
      <c r="AI22" s="190" t="str">
        <f t="shared" ref="AI22:AI36" si="2">IF(OR(U22&gt;=5.1,V22&gt;=5.1),"x",IF(OR(AND(U22&lt;=5,U22&gt;0.1),AND(V22&lt;=5,V22&gt;0.1)),"-",IF(U22&lt;0.1,"")))</f>
        <v/>
      </c>
      <c r="AJ22" s="64"/>
      <c r="AK22" s="166"/>
      <c r="AU22" s="192">
        <f t="shared" si="0"/>
        <v>0</v>
      </c>
      <c r="AV22" s="171" t="str">
        <f t="shared" si="0"/>
        <v>RV02</v>
      </c>
      <c r="AW22" s="7">
        <f t="shared" si="0"/>
        <v>0</v>
      </c>
      <c r="AX22" s="171">
        <f>F22</f>
        <v>0</v>
      </c>
      <c r="AY22" s="193">
        <f t="shared" si="0"/>
        <v>55.1</v>
      </c>
      <c r="AZ22" s="171">
        <f t="shared" si="0"/>
        <v>9</v>
      </c>
      <c r="BA22" s="194">
        <f t="shared" si="0"/>
        <v>150</v>
      </c>
      <c r="BB22" s="195">
        <f t="shared" si="0"/>
        <v>0</v>
      </c>
      <c r="BC22" s="196">
        <f t="shared" si="0"/>
        <v>0</v>
      </c>
      <c r="BD22" s="197">
        <f t="shared" si="1"/>
        <v>0</v>
      </c>
      <c r="BE22" s="201">
        <f t="shared" si="1"/>
        <v>1</v>
      </c>
      <c r="BF22" s="199"/>
      <c r="BG22" s="200">
        <f t="shared" ref="BG22:BG36" si="3">R22</f>
        <v>0</v>
      </c>
      <c r="BH22" s="65"/>
    </row>
    <row r="23" spans="2:60" x14ac:dyDescent="0.3">
      <c r="B23" s="286"/>
      <c r="C23" s="230"/>
      <c r="D23" s="230" t="s">
        <v>165</v>
      </c>
      <c r="E23" s="231"/>
      <c r="F23" s="230"/>
      <c r="G23" s="231">
        <v>54.6</v>
      </c>
      <c r="H23" s="230">
        <v>9</v>
      </c>
      <c r="I23" s="230">
        <v>150</v>
      </c>
      <c r="J23" s="70"/>
      <c r="K23" s="230" t="s">
        <v>170</v>
      </c>
      <c r="L23" s="230"/>
      <c r="M23" s="55"/>
      <c r="N23" s="56"/>
      <c r="O23" s="231">
        <v>14</v>
      </c>
      <c r="P23" s="57"/>
      <c r="Q23" s="58"/>
      <c r="R23" s="59"/>
      <c r="S23" s="60" t="s">
        <v>172</v>
      </c>
      <c r="T23" s="228" t="s">
        <v>132</v>
      </c>
      <c r="U23" s="63"/>
      <c r="V23" s="64"/>
      <c r="W23" s="222"/>
      <c r="X23" s="223"/>
      <c r="Y23" s="57"/>
      <c r="Z23" s="58"/>
      <c r="AA23" s="71"/>
      <c r="AB23" s="224"/>
      <c r="AC23" s="224"/>
      <c r="AD23" s="224"/>
      <c r="AE23" s="57"/>
      <c r="AF23" s="59"/>
      <c r="AG23" s="63"/>
      <c r="AH23" s="64"/>
      <c r="AI23" s="190" t="str">
        <f t="shared" si="2"/>
        <v/>
      </c>
      <c r="AJ23" s="64"/>
      <c r="AK23" s="166"/>
      <c r="AU23" s="192">
        <f t="shared" si="0"/>
        <v>0</v>
      </c>
      <c r="AV23" s="171" t="str">
        <f t="shared" si="0"/>
        <v>HR03</v>
      </c>
      <c r="AW23" s="7">
        <f t="shared" si="0"/>
        <v>0</v>
      </c>
      <c r="AX23" s="171">
        <f t="shared" si="0"/>
        <v>0</v>
      </c>
      <c r="AY23" s="193">
        <f t="shared" si="0"/>
        <v>54.6</v>
      </c>
      <c r="AZ23" s="171">
        <f t="shared" si="0"/>
        <v>9</v>
      </c>
      <c r="BA23" s="194">
        <f t="shared" si="0"/>
        <v>150</v>
      </c>
      <c r="BB23" s="195">
        <f t="shared" si="0"/>
        <v>0</v>
      </c>
      <c r="BC23" s="196" t="str">
        <f t="shared" si="0"/>
        <v>X</v>
      </c>
      <c r="BD23" s="197">
        <f t="shared" si="1"/>
        <v>0</v>
      </c>
      <c r="BE23" s="201">
        <f t="shared" si="1"/>
        <v>14</v>
      </c>
      <c r="BF23" s="199"/>
      <c r="BG23" s="200">
        <f t="shared" si="3"/>
        <v>0</v>
      </c>
      <c r="BH23" s="65"/>
    </row>
    <row r="24" spans="2:60" x14ac:dyDescent="0.3">
      <c r="B24" s="286"/>
      <c r="C24" s="53"/>
      <c r="D24" s="235" t="s">
        <v>129</v>
      </c>
      <c r="E24" s="233"/>
      <c r="F24" s="235"/>
      <c r="G24" s="233">
        <v>49.5</v>
      </c>
      <c r="H24" s="235">
        <v>3</v>
      </c>
      <c r="I24" s="235">
        <v>150</v>
      </c>
      <c r="J24" s="70"/>
      <c r="K24" s="235"/>
      <c r="L24" s="235" t="s">
        <v>170</v>
      </c>
      <c r="M24" s="55"/>
      <c r="N24" s="56"/>
      <c r="O24" s="233">
        <v>3.5</v>
      </c>
      <c r="P24" s="57"/>
      <c r="Q24" s="58"/>
      <c r="R24" s="59"/>
      <c r="S24" s="60" t="s">
        <v>173</v>
      </c>
      <c r="T24" s="228" t="s">
        <v>132</v>
      </c>
      <c r="U24" s="63"/>
      <c r="V24" s="64"/>
      <c r="W24" s="222"/>
      <c r="X24" s="223"/>
      <c r="Y24" s="57"/>
      <c r="Z24" s="58"/>
      <c r="AA24" s="71"/>
      <c r="AB24" s="224"/>
      <c r="AC24" s="224"/>
      <c r="AD24" s="224"/>
      <c r="AE24" s="57"/>
      <c r="AF24" s="59"/>
      <c r="AG24" s="63"/>
      <c r="AH24" s="64"/>
      <c r="AI24" s="190" t="str">
        <f t="shared" si="2"/>
        <v/>
      </c>
      <c r="AJ24" s="64"/>
      <c r="AK24" s="166"/>
      <c r="AU24" s="192">
        <f t="shared" si="0"/>
        <v>0</v>
      </c>
      <c r="AV24" s="171" t="str">
        <f t="shared" si="0"/>
        <v>RV04</v>
      </c>
      <c r="AW24" s="7">
        <f t="shared" si="0"/>
        <v>0</v>
      </c>
      <c r="AX24" s="171">
        <f t="shared" si="0"/>
        <v>0</v>
      </c>
      <c r="AY24" s="193">
        <f t="shared" si="0"/>
        <v>49.5</v>
      </c>
      <c r="AZ24" s="171">
        <f t="shared" si="0"/>
        <v>3</v>
      </c>
      <c r="BA24" s="194">
        <f t="shared" si="0"/>
        <v>150</v>
      </c>
      <c r="BB24" s="195">
        <f t="shared" si="0"/>
        <v>0</v>
      </c>
      <c r="BC24" s="196">
        <f t="shared" si="0"/>
        <v>0</v>
      </c>
      <c r="BD24" s="197">
        <f t="shared" si="1"/>
        <v>0</v>
      </c>
      <c r="BE24" s="201">
        <f t="shared" si="1"/>
        <v>3.5</v>
      </c>
      <c r="BF24" s="199"/>
      <c r="BG24" s="200">
        <f t="shared" si="3"/>
        <v>0</v>
      </c>
      <c r="BH24" s="65"/>
    </row>
    <row r="25" spans="2:60" x14ac:dyDescent="0.3">
      <c r="B25" s="286"/>
      <c r="C25" s="53"/>
      <c r="D25" s="235" t="s">
        <v>130</v>
      </c>
      <c r="E25" s="233"/>
      <c r="F25" s="235"/>
      <c r="G25" s="233">
        <v>36.299999999999997</v>
      </c>
      <c r="H25" s="235">
        <v>3</v>
      </c>
      <c r="I25" s="235">
        <v>150</v>
      </c>
      <c r="J25" s="54"/>
      <c r="K25" s="235"/>
      <c r="L25" s="235" t="s">
        <v>170</v>
      </c>
      <c r="M25" s="55"/>
      <c r="N25" s="56"/>
      <c r="O25" s="233">
        <v>0</v>
      </c>
      <c r="P25" s="57"/>
      <c r="Q25" s="58"/>
      <c r="R25" s="59"/>
      <c r="S25" s="60" t="s">
        <v>156</v>
      </c>
      <c r="T25" s="228" t="s">
        <v>132</v>
      </c>
      <c r="U25" s="63"/>
      <c r="V25" s="64"/>
      <c r="W25" s="222"/>
      <c r="X25" s="223"/>
      <c r="Y25" s="57"/>
      <c r="Z25" s="58"/>
      <c r="AA25" s="71"/>
      <c r="AB25" s="224"/>
      <c r="AC25" s="224"/>
      <c r="AD25" s="224"/>
      <c r="AE25" s="57"/>
      <c r="AF25" s="59"/>
      <c r="AG25" s="63"/>
      <c r="AH25" s="64"/>
      <c r="AI25" s="190" t="str">
        <f t="shared" si="2"/>
        <v/>
      </c>
      <c r="AJ25" s="64"/>
      <c r="AK25" s="166"/>
      <c r="AU25" s="192">
        <f t="shared" si="0"/>
        <v>0</v>
      </c>
      <c r="AV25" s="171" t="str">
        <f t="shared" si="0"/>
        <v>RV05</v>
      </c>
      <c r="AW25" s="7">
        <f t="shared" si="0"/>
        <v>0</v>
      </c>
      <c r="AX25" s="171">
        <f t="shared" si="0"/>
        <v>0</v>
      </c>
      <c r="AY25" s="193">
        <f t="shared" si="0"/>
        <v>36.299999999999997</v>
      </c>
      <c r="AZ25" s="171">
        <f t="shared" si="0"/>
        <v>3</v>
      </c>
      <c r="BA25" s="194">
        <f t="shared" si="0"/>
        <v>150</v>
      </c>
      <c r="BB25" s="195">
        <f t="shared" si="0"/>
        <v>0</v>
      </c>
      <c r="BC25" s="196">
        <f t="shared" si="0"/>
        <v>0</v>
      </c>
      <c r="BD25" s="197">
        <f t="shared" si="1"/>
        <v>0</v>
      </c>
      <c r="BE25" s="201">
        <f t="shared" si="1"/>
        <v>0</v>
      </c>
      <c r="BF25" s="199"/>
      <c r="BG25" s="200">
        <f t="shared" si="3"/>
        <v>0</v>
      </c>
      <c r="BH25" s="65"/>
    </row>
    <row r="26" spans="2:60" x14ac:dyDescent="0.3">
      <c r="B26" s="286"/>
      <c r="C26" s="53"/>
      <c r="D26" s="235" t="s">
        <v>131</v>
      </c>
      <c r="E26" s="233"/>
      <c r="F26" s="235"/>
      <c r="G26" s="233">
        <v>34.799999999999997</v>
      </c>
      <c r="H26" s="235">
        <v>9</v>
      </c>
      <c r="I26" s="235">
        <v>150</v>
      </c>
      <c r="J26" s="170"/>
      <c r="K26" s="235"/>
      <c r="L26" s="235" t="s">
        <v>170</v>
      </c>
      <c r="M26" s="55"/>
      <c r="N26" s="56"/>
      <c r="O26" s="233">
        <v>1.4</v>
      </c>
      <c r="P26" s="57"/>
      <c r="Q26" s="58"/>
      <c r="R26" s="59"/>
      <c r="S26" s="60" t="s">
        <v>174</v>
      </c>
      <c r="T26" s="228" t="s">
        <v>132</v>
      </c>
      <c r="U26" s="63"/>
      <c r="V26" s="64"/>
      <c r="W26" s="222"/>
      <c r="X26" s="223"/>
      <c r="Y26" s="57"/>
      <c r="Z26" s="58"/>
      <c r="AA26" s="71"/>
      <c r="AB26" s="224"/>
      <c r="AC26" s="224"/>
      <c r="AD26" s="224"/>
      <c r="AE26" s="57"/>
      <c r="AF26" s="59"/>
      <c r="AG26" s="63"/>
      <c r="AH26" s="64"/>
      <c r="AI26" s="190" t="str">
        <f t="shared" si="2"/>
        <v/>
      </c>
      <c r="AJ26" s="64"/>
      <c r="AK26" s="166"/>
      <c r="AU26" s="192">
        <f t="shared" si="0"/>
        <v>0</v>
      </c>
      <c r="AV26" s="171" t="str">
        <f t="shared" si="0"/>
        <v>RV06</v>
      </c>
      <c r="AW26" s="7">
        <f t="shared" si="0"/>
        <v>0</v>
      </c>
      <c r="AX26" s="171">
        <f t="shared" si="0"/>
        <v>0</v>
      </c>
      <c r="AY26" s="193">
        <f t="shared" si="0"/>
        <v>34.799999999999997</v>
      </c>
      <c r="AZ26" s="171">
        <f t="shared" si="0"/>
        <v>9</v>
      </c>
      <c r="BA26" s="194">
        <f t="shared" si="0"/>
        <v>150</v>
      </c>
      <c r="BB26" s="195">
        <f t="shared" si="0"/>
        <v>0</v>
      </c>
      <c r="BC26" s="196">
        <f t="shared" si="0"/>
        <v>0</v>
      </c>
      <c r="BD26" s="197">
        <f t="shared" si="1"/>
        <v>0</v>
      </c>
      <c r="BE26" s="201">
        <f t="shared" si="1"/>
        <v>1.4</v>
      </c>
      <c r="BF26" s="199"/>
      <c r="BG26" s="200">
        <f t="shared" si="3"/>
        <v>0</v>
      </c>
      <c r="BH26" s="65"/>
    </row>
    <row r="27" spans="2:60" ht="26.4" x14ac:dyDescent="0.3">
      <c r="B27" s="286"/>
      <c r="C27" s="53"/>
      <c r="D27" s="235" t="s">
        <v>166</v>
      </c>
      <c r="E27" s="233"/>
      <c r="F27" s="235"/>
      <c r="G27" s="233">
        <v>33.6</v>
      </c>
      <c r="H27" s="235">
        <v>3</v>
      </c>
      <c r="I27" s="235">
        <v>150</v>
      </c>
      <c r="J27" s="54"/>
      <c r="K27" s="235" t="s">
        <v>170</v>
      </c>
      <c r="L27" s="235"/>
      <c r="M27" s="55"/>
      <c r="N27" s="56"/>
      <c r="O27" s="233">
        <v>7.5</v>
      </c>
      <c r="P27" s="57"/>
      <c r="Q27" s="58"/>
      <c r="R27" s="59"/>
      <c r="S27" s="60" t="s">
        <v>175</v>
      </c>
      <c r="T27" s="228" t="s">
        <v>143</v>
      </c>
      <c r="U27" s="63"/>
      <c r="V27" s="64"/>
      <c r="W27" s="222"/>
      <c r="X27" s="223">
        <v>3.5</v>
      </c>
      <c r="Y27" s="57"/>
      <c r="Z27" s="67"/>
      <c r="AA27" s="68"/>
      <c r="AB27" s="224"/>
      <c r="AC27" s="224"/>
      <c r="AD27" s="224"/>
      <c r="AE27" s="57"/>
      <c r="AF27" s="59"/>
      <c r="AG27" s="63"/>
      <c r="AH27" s="64"/>
      <c r="AI27" s="190" t="str">
        <f t="shared" si="2"/>
        <v/>
      </c>
      <c r="AJ27" s="64"/>
      <c r="AK27" s="166"/>
      <c r="AU27" s="192">
        <f t="shared" si="0"/>
        <v>0</v>
      </c>
      <c r="AV27" s="171" t="str">
        <f t="shared" si="0"/>
        <v>HR07</v>
      </c>
      <c r="AW27" s="7">
        <f t="shared" si="0"/>
        <v>0</v>
      </c>
      <c r="AX27" s="171">
        <f t="shared" si="0"/>
        <v>0</v>
      </c>
      <c r="AY27" s="193">
        <f t="shared" si="0"/>
        <v>33.6</v>
      </c>
      <c r="AZ27" s="171">
        <f t="shared" si="0"/>
        <v>3</v>
      </c>
      <c r="BA27" s="194">
        <f t="shared" si="0"/>
        <v>150</v>
      </c>
      <c r="BB27" s="195">
        <f t="shared" si="0"/>
        <v>0</v>
      </c>
      <c r="BC27" s="196" t="str">
        <f t="shared" si="0"/>
        <v>X</v>
      </c>
      <c r="BD27" s="197">
        <f t="shared" si="1"/>
        <v>0</v>
      </c>
      <c r="BE27" s="201">
        <f t="shared" si="1"/>
        <v>7.5</v>
      </c>
      <c r="BF27" s="199"/>
      <c r="BG27" s="200">
        <f t="shared" si="3"/>
        <v>0</v>
      </c>
      <c r="BH27" s="65"/>
    </row>
    <row r="28" spans="2:60" ht="39.6" x14ac:dyDescent="0.3">
      <c r="B28" s="286"/>
      <c r="C28" s="53"/>
      <c r="D28" s="235" t="s">
        <v>167</v>
      </c>
      <c r="E28" s="236"/>
      <c r="F28" s="236"/>
      <c r="G28" s="236">
        <v>17.8</v>
      </c>
      <c r="H28" s="236">
        <v>9</v>
      </c>
      <c r="I28" s="237">
        <v>150</v>
      </c>
      <c r="J28" s="70"/>
      <c r="K28" s="235" t="s">
        <v>170</v>
      </c>
      <c r="L28" s="236"/>
      <c r="M28" s="55"/>
      <c r="N28" s="56"/>
      <c r="O28" s="239">
        <v>12.6</v>
      </c>
      <c r="P28" s="57"/>
      <c r="Q28" s="58"/>
      <c r="R28" s="59"/>
      <c r="S28" s="60" t="s">
        <v>176</v>
      </c>
      <c r="T28" s="228" t="s">
        <v>143</v>
      </c>
      <c r="U28" s="63"/>
      <c r="V28" s="64"/>
      <c r="W28" s="222"/>
      <c r="X28" s="223">
        <v>4.5999999999999996</v>
      </c>
      <c r="Y28" s="57"/>
      <c r="Z28" s="58"/>
      <c r="AA28" s="61"/>
      <c r="AB28" s="224"/>
      <c r="AC28" s="224"/>
      <c r="AD28" s="224"/>
      <c r="AE28" s="57"/>
      <c r="AF28" s="59"/>
      <c r="AG28" s="63"/>
      <c r="AH28" s="64"/>
      <c r="AI28" s="190" t="str">
        <f t="shared" si="2"/>
        <v/>
      </c>
      <c r="AJ28" s="64"/>
      <c r="AK28" s="166"/>
      <c r="AU28" s="192">
        <f t="shared" si="0"/>
        <v>0</v>
      </c>
      <c r="AV28" s="171" t="str">
        <f t="shared" si="0"/>
        <v>HR08</v>
      </c>
      <c r="AW28" s="7">
        <f t="shared" si="0"/>
        <v>0</v>
      </c>
      <c r="AX28" s="171">
        <f t="shared" si="0"/>
        <v>0</v>
      </c>
      <c r="AY28" s="193">
        <f t="shared" si="0"/>
        <v>17.8</v>
      </c>
      <c r="AZ28" s="171">
        <f t="shared" si="0"/>
        <v>9</v>
      </c>
      <c r="BA28" s="194">
        <f t="shared" si="0"/>
        <v>150</v>
      </c>
      <c r="BB28" s="195">
        <f t="shared" si="0"/>
        <v>0</v>
      </c>
      <c r="BC28" s="196" t="str">
        <f t="shared" si="0"/>
        <v>X</v>
      </c>
      <c r="BD28" s="197">
        <f t="shared" si="1"/>
        <v>0</v>
      </c>
      <c r="BE28" s="201">
        <f t="shared" si="1"/>
        <v>12.6</v>
      </c>
      <c r="BF28" s="199"/>
      <c r="BG28" s="200">
        <f t="shared" si="3"/>
        <v>0</v>
      </c>
      <c r="BH28" s="65"/>
    </row>
    <row r="29" spans="2:60" ht="26.4" x14ac:dyDescent="0.3">
      <c r="B29" s="286"/>
      <c r="C29" s="53"/>
      <c r="D29" s="235" t="s">
        <v>168</v>
      </c>
      <c r="E29" s="236"/>
      <c r="F29" s="236"/>
      <c r="G29" s="236">
        <v>13.2</v>
      </c>
      <c r="H29" s="236">
        <v>9</v>
      </c>
      <c r="I29" s="236">
        <v>150</v>
      </c>
      <c r="J29" s="70"/>
      <c r="K29" s="235" t="s">
        <v>170</v>
      </c>
      <c r="L29" s="236"/>
      <c r="M29" s="55"/>
      <c r="N29" s="56"/>
      <c r="O29" s="239">
        <v>7.2</v>
      </c>
      <c r="P29" s="57"/>
      <c r="Q29" s="58"/>
      <c r="R29" s="59"/>
      <c r="S29" s="60" t="s">
        <v>177</v>
      </c>
      <c r="T29" s="228" t="s">
        <v>143</v>
      </c>
      <c r="U29" s="63"/>
      <c r="V29" s="64"/>
      <c r="W29" s="222"/>
      <c r="X29" s="223">
        <v>3.5</v>
      </c>
      <c r="Y29" s="57"/>
      <c r="Z29" s="58"/>
      <c r="AA29" s="61"/>
      <c r="AB29" s="224"/>
      <c r="AC29" s="224"/>
      <c r="AD29" s="224"/>
      <c r="AE29" s="57"/>
      <c r="AF29" s="59"/>
      <c r="AG29" s="63"/>
      <c r="AH29" s="64"/>
      <c r="AI29" s="190" t="str">
        <f t="shared" si="2"/>
        <v/>
      </c>
      <c r="AJ29" s="64"/>
      <c r="AK29" s="166"/>
      <c r="AU29" s="192">
        <f t="shared" si="0"/>
        <v>0</v>
      </c>
      <c r="AV29" s="171" t="str">
        <f t="shared" si="0"/>
        <v>HR09</v>
      </c>
      <c r="AW29" s="7">
        <f t="shared" si="0"/>
        <v>0</v>
      </c>
      <c r="AX29" s="171">
        <f t="shared" si="0"/>
        <v>0</v>
      </c>
      <c r="AY29" s="193">
        <f t="shared" si="0"/>
        <v>13.2</v>
      </c>
      <c r="AZ29" s="171">
        <f t="shared" si="0"/>
        <v>9</v>
      </c>
      <c r="BA29" s="194">
        <f t="shared" si="0"/>
        <v>150</v>
      </c>
      <c r="BB29" s="195">
        <f t="shared" si="0"/>
        <v>0</v>
      </c>
      <c r="BC29" s="196" t="str">
        <f t="shared" si="0"/>
        <v>X</v>
      </c>
      <c r="BD29" s="197">
        <f t="shared" si="1"/>
        <v>0</v>
      </c>
      <c r="BE29" s="201">
        <f t="shared" si="1"/>
        <v>7.2</v>
      </c>
      <c r="BF29" s="199"/>
      <c r="BG29" s="200">
        <f t="shared" si="3"/>
        <v>0</v>
      </c>
      <c r="BH29" s="65"/>
    </row>
    <row r="30" spans="2:60" x14ac:dyDescent="0.3">
      <c r="B30" s="286"/>
      <c r="C30" s="53"/>
      <c r="D30" s="236" t="s">
        <v>169</v>
      </c>
      <c r="E30" s="172"/>
      <c r="F30" s="171"/>
      <c r="G30" s="236">
        <v>2.2999999999999998</v>
      </c>
      <c r="H30" s="236">
        <v>9</v>
      </c>
      <c r="I30" s="236">
        <v>150</v>
      </c>
      <c r="J30" s="70"/>
      <c r="K30" s="236"/>
      <c r="L30" s="236" t="s">
        <v>170</v>
      </c>
      <c r="M30" s="55"/>
      <c r="N30" s="56"/>
      <c r="O30" s="239">
        <v>1.5</v>
      </c>
      <c r="P30" s="57"/>
      <c r="Q30" s="58"/>
      <c r="R30" s="59"/>
      <c r="S30" s="60" t="s">
        <v>136</v>
      </c>
      <c r="T30" s="228"/>
      <c r="U30" s="63"/>
      <c r="V30" s="64"/>
      <c r="W30" s="222"/>
      <c r="X30" s="223"/>
      <c r="Y30" s="57"/>
      <c r="Z30" s="58"/>
      <c r="AA30" s="61"/>
      <c r="AB30" s="224"/>
      <c r="AC30" s="224"/>
      <c r="AD30" s="224"/>
      <c r="AE30" s="57"/>
      <c r="AF30" s="59"/>
      <c r="AG30" s="63"/>
      <c r="AH30" s="64"/>
      <c r="AI30" s="190" t="str">
        <f t="shared" si="2"/>
        <v/>
      </c>
      <c r="AJ30" s="64"/>
      <c r="AK30" s="166"/>
      <c r="AU30" s="192">
        <f t="shared" si="0"/>
        <v>0</v>
      </c>
      <c r="AV30" s="171" t="str">
        <f t="shared" si="0"/>
        <v>RV10</v>
      </c>
      <c r="AW30" s="7">
        <f t="shared" si="0"/>
        <v>0</v>
      </c>
      <c r="AX30" s="171">
        <f t="shared" si="0"/>
        <v>0</v>
      </c>
      <c r="AY30" s="193">
        <f t="shared" si="0"/>
        <v>2.2999999999999998</v>
      </c>
      <c r="AZ30" s="171">
        <f t="shared" si="0"/>
        <v>9</v>
      </c>
      <c r="BA30" s="194">
        <f t="shared" si="0"/>
        <v>150</v>
      </c>
      <c r="BB30" s="195">
        <f t="shared" si="0"/>
        <v>0</v>
      </c>
      <c r="BC30" s="196">
        <f t="shared" si="0"/>
        <v>0</v>
      </c>
      <c r="BD30" s="197">
        <f t="shared" si="1"/>
        <v>0</v>
      </c>
      <c r="BE30" s="201">
        <f t="shared" si="1"/>
        <v>1.5</v>
      </c>
      <c r="BF30" s="199"/>
      <c r="BG30" s="200">
        <f t="shared" si="3"/>
        <v>0</v>
      </c>
      <c r="BH30" s="65"/>
    </row>
    <row r="31" spans="2:60" x14ac:dyDescent="0.3">
      <c r="B31" s="286"/>
      <c r="C31" s="53"/>
      <c r="D31" s="130"/>
      <c r="E31" s="172" t="str">
        <f t="shared" ref="E31:E36" ca="1" si="4">IF(G31&lt;&gt;"",$N$14-G31,"")</f>
        <v/>
      </c>
      <c r="F31" s="171" t="str">
        <f t="shared" ref="F31:F36" ca="1" si="5">IF(H31=12,12,IF(H31=1,11,IF(H31=2,10,IF(H31=3,9,IF(H31=4,8,IF(H31=5,7,IF(H31=6,6,IF(H31=7,5,IF(H31=8,4,IF(H31=9,3,IF(H31=10,2,IF(H31=11,1,IF(H31="","")))))))))))))</f>
        <v/>
      </c>
      <c r="G31" s="7" t="str">
        <f t="shared" ref="G31:G36" ca="1" si="6">IF(E31&lt;&gt;"",$N$14-E31,"")</f>
        <v/>
      </c>
      <c r="H31" s="115" t="str">
        <f t="shared" ref="H31:H36" ca="1" si="7">IF(F31=12,12,IF(F31=1,11,IF(F31=2,10,IF(F31=3,9,IF(F31=4,8,IF(F31=5,7,IF(F31=6,6,IF(F31=7,5,IF(F31=8,4,IF(F31=9,3,IF(F31=10,2,IF(F31=11,1,IF(F31="","")))))))))))))</f>
        <v/>
      </c>
      <c r="I31" s="127"/>
      <c r="J31" s="70"/>
      <c r="K31" s="55"/>
      <c r="L31" s="56"/>
      <c r="M31" s="55"/>
      <c r="N31" s="56"/>
      <c r="O31" s="72"/>
      <c r="P31" s="57"/>
      <c r="Q31" s="58"/>
      <c r="R31" s="59"/>
      <c r="S31" s="60"/>
      <c r="T31" s="228"/>
      <c r="U31" s="63"/>
      <c r="V31" s="64"/>
      <c r="W31" s="222"/>
      <c r="X31" s="223"/>
      <c r="Y31" s="57"/>
      <c r="Z31" s="58"/>
      <c r="AA31" s="61"/>
      <c r="AB31" s="224"/>
      <c r="AC31" s="224"/>
      <c r="AD31" s="224"/>
      <c r="AE31" s="57"/>
      <c r="AF31" s="59"/>
      <c r="AG31" s="63"/>
      <c r="AH31" s="64"/>
      <c r="AI31" s="190" t="str">
        <f t="shared" si="2"/>
        <v/>
      </c>
      <c r="AJ31" s="64"/>
      <c r="AK31" s="166"/>
      <c r="AU31" s="192">
        <f t="shared" si="0"/>
        <v>0</v>
      </c>
      <c r="AV31" s="171">
        <f t="shared" si="0"/>
        <v>0</v>
      </c>
      <c r="AW31" s="7" t="str">
        <f t="shared" ca="1" si="0"/>
        <v/>
      </c>
      <c r="AX31" s="171" t="str">
        <f t="shared" ca="1" si="0"/>
        <v/>
      </c>
      <c r="AY31" s="193" t="str">
        <f t="shared" ca="1" si="0"/>
        <v/>
      </c>
      <c r="AZ31" s="171" t="str">
        <f t="shared" ca="1" si="0"/>
        <v/>
      </c>
      <c r="BA31" s="194">
        <f t="shared" si="0"/>
        <v>0</v>
      </c>
      <c r="BB31" s="195">
        <f t="shared" si="0"/>
        <v>0</v>
      </c>
      <c r="BC31" s="196">
        <f t="shared" si="0"/>
        <v>0</v>
      </c>
      <c r="BD31" s="197">
        <f t="shared" si="1"/>
        <v>0</v>
      </c>
      <c r="BE31" s="201">
        <f t="shared" si="1"/>
        <v>0</v>
      </c>
      <c r="BF31" s="199"/>
      <c r="BG31" s="200">
        <f t="shared" si="3"/>
        <v>0</v>
      </c>
      <c r="BH31" s="65"/>
    </row>
    <row r="32" spans="2:60" x14ac:dyDescent="0.3">
      <c r="B32" s="286"/>
      <c r="C32" s="53"/>
      <c r="D32" s="130"/>
      <c r="E32" s="172" t="str">
        <f t="shared" ca="1" si="4"/>
        <v/>
      </c>
      <c r="F32" s="171" t="str">
        <f t="shared" ca="1" si="5"/>
        <v/>
      </c>
      <c r="G32" s="7" t="str">
        <f t="shared" ca="1" si="6"/>
        <v/>
      </c>
      <c r="H32" s="115" t="str">
        <f t="shared" ca="1" si="7"/>
        <v/>
      </c>
      <c r="I32" s="127"/>
      <c r="J32" s="70"/>
      <c r="K32" s="55"/>
      <c r="L32" s="56"/>
      <c r="M32" s="55"/>
      <c r="N32" s="56"/>
      <c r="O32" s="72"/>
      <c r="P32" s="57"/>
      <c r="Q32" s="58"/>
      <c r="R32" s="59"/>
      <c r="S32" s="60"/>
      <c r="T32" s="228"/>
      <c r="U32" s="63"/>
      <c r="V32" s="64"/>
      <c r="W32" s="222"/>
      <c r="X32" s="223"/>
      <c r="Y32" s="57"/>
      <c r="Z32" s="58"/>
      <c r="AA32" s="61"/>
      <c r="AB32" s="224"/>
      <c r="AC32" s="224"/>
      <c r="AD32" s="224"/>
      <c r="AE32" s="57"/>
      <c r="AF32" s="59"/>
      <c r="AG32" s="63"/>
      <c r="AH32" s="64"/>
      <c r="AI32" s="190" t="str">
        <f t="shared" si="2"/>
        <v/>
      </c>
      <c r="AJ32" s="64"/>
      <c r="AK32" s="166"/>
      <c r="AU32" s="192">
        <f t="shared" si="0"/>
        <v>0</v>
      </c>
      <c r="AV32" s="171">
        <f t="shared" si="0"/>
        <v>0</v>
      </c>
      <c r="AW32" s="7" t="str">
        <f t="shared" ca="1" si="0"/>
        <v/>
      </c>
      <c r="AX32" s="171" t="str">
        <f t="shared" ca="1" si="0"/>
        <v/>
      </c>
      <c r="AY32" s="193" t="str">
        <f t="shared" ca="1" si="0"/>
        <v/>
      </c>
      <c r="AZ32" s="171" t="str">
        <f t="shared" ca="1" si="0"/>
        <v/>
      </c>
      <c r="BA32" s="194">
        <f t="shared" si="0"/>
        <v>0</v>
      </c>
      <c r="BB32" s="195">
        <f t="shared" si="0"/>
        <v>0</v>
      </c>
      <c r="BC32" s="196">
        <f t="shared" si="0"/>
        <v>0</v>
      </c>
      <c r="BD32" s="197">
        <f t="shared" si="1"/>
        <v>0</v>
      </c>
      <c r="BE32" s="201">
        <f t="shared" si="1"/>
        <v>0</v>
      </c>
      <c r="BF32" s="199"/>
      <c r="BG32" s="200">
        <f t="shared" si="3"/>
        <v>0</v>
      </c>
      <c r="BH32" s="65"/>
    </row>
    <row r="33" spans="2:60" x14ac:dyDescent="0.3">
      <c r="B33" s="286"/>
      <c r="C33" s="53"/>
      <c r="D33" s="130"/>
      <c r="E33" s="172" t="str">
        <f t="shared" ca="1" si="4"/>
        <v/>
      </c>
      <c r="F33" s="171" t="str">
        <f t="shared" ca="1" si="5"/>
        <v/>
      </c>
      <c r="G33" s="7" t="str">
        <f t="shared" ca="1" si="6"/>
        <v/>
      </c>
      <c r="H33" s="115" t="str">
        <f t="shared" ca="1" si="7"/>
        <v/>
      </c>
      <c r="I33" s="127"/>
      <c r="J33" s="70"/>
      <c r="K33" s="55"/>
      <c r="L33" s="56"/>
      <c r="M33" s="55"/>
      <c r="N33" s="56"/>
      <c r="O33" s="72"/>
      <c r="P33" s="57"/>
      <c r="Q33" s="58"/>
      <c r="R33" s="59"/>
      <c r="S33" s="60"/>
      <c r="T33" s="228"/>
      <c r="U33" s="63"/>
      <c r="V33" s="64"/>
      <c r="W33" s="222"/>
      <c r="X33" s="223"/>
      <c r="Y33" s="57"/>
      <c r="Z33" s="58"/>
      <c r="AA33" s="61"/>
      <c r="AB33" s="224"/>
      <c r="AC33" s="224"/>
      <c r="AD33" s="224"/>
      <c r="AE33" s="57"/>
      <c r="AF33" s="59"/>
      <c r="AG33" s="63"/>
      <c r="AH33" s="64"/>
      <c r="AI33" s="190" t="str">
        <f t="shared" si="2"/>
        <v/>
      </c>
      <c r="AJ33" s="64"/>
      <c r="AK33" s="166"/>
      <c r="AU33" s="192">
        <f t="shared" si="0"/>
        <v>0</v>
      </c>
      <c r="AV33" s="171">
        <f t="shared" si="0"/>
        <v>0</v>
      </c>
      <c r="AW33" s="7" t="str">
        <f t="shared" ca="1" si="0"/>
        <v/>
      </c>
      <c r="AX33" s="171" t="str">
        <f t="shared" ca="1" si="0"/>
        <v/>
      </c>
      <c r="AY33" s="193" t="str">
        <f t="shared" ca="1" si="0"/>
        <v/>
      </c>
      <c r="AZ33" s="171" t="str">
        <f t="shared" ca="1" si="0"/>
        <v/>
      </c>
      <c r="BA33" s="194">
        <f t="shared" si="0"/>
        <v>0</v>
      </c>
      <c r="BB33" s="195">
        <f t="shared" si="0"/>
        <v>0</v>
      </c>
      <c r="BC33" s="196">
        <f t="shared" si="0"/>
        <v>0</v>
      </c>
      <c r="BD33" s="197">
        <f t="shared" si="1"/>
        <v>0</v>
      </c>
      <c r="BE33" s="201">
        <f t="shared" si="1"/>
        <v>0</v>
      </c>
      <c r="BF33" s="199"/>
      <c r="BG33" s="200">
        <f t="shared" si="3"/>
        <v>0</v>
      </c>
      <c r="BH33" s="65"/>
    </row>
    <row r="34" spans="2:60" x14ac:dyDescent="0.3">
      <c r="B34" s="286"/>
      <c r="C34" s="53"/>
      <c r="D34" s="130"/>
      <c r="E34" s="172" t="str">
        <f t="shared" ca="1" si="4"/>
        <v/>
      </c>
      <c r="F34" s="171" t="str">
        <f t="shared" ca="1" si="5"/>
        <v/>
      </c>
      <c r="G34" s="7" t="str">
        <f t="shared" ca="1" si="6"/>
        <v/>
      </c>
      <c r="H34" s="115" t="str">
        <f t="shared" ca="1" si="7"/>
        <v/>
      </c>
      <c r="I34" s="127"/>
      <c r="J34" s="70"/>
      <c r="K34" s="55"/>
      <c r="L34" s="56"/>
      <c r="M34" s="55"/>
      <c r="N34" s="56"/>
      <c r="O34" s="72"/>
      <c r="P34" s="57"/>
      <c r="Q34" s="58"/>
      <c r="R34" s="59"/>
      <c r="S34" s="60"/>
      <c r="T34" s="228"/>
      <c r="U34" s="63"/>
      <c r="V34" s="64"/>
      <c r="W34" s="222"/>
      <c r="X34" s="223"/>
      <c r="Y34" s="57"/>
      <c r="Z34" s="58"/>
      <c r="AA34" s="61"/>
      <c r="AB34" s="224"/>
      <c r="AC34" s="224"/>
      <c r="AD34" s="224"/>
      <c r="AE34" s="57"/>
      <c r="AF34" s="59"/>
      <c r="AG34" s="63"/>
      <c r="AH34" s="64"/>
      <c r="AI34" s="190" t="str">
        <f t="shared" si="2"/>
        <v/>
      </c>
      <c r="AJ34" s="64"/>
      <c r="AK34" s="166"/>
      <c r="AU34" s="192">
        <f t="shared" si="0"/>
        <v>0</v>
      </c>
      <c r="AV34" s="171">
        <f t="shared" si="0"/>
        <v>0</v>
      </c>
      <c r="AW34" s="7" t="str">
        <f t="shared" ca="1" si="0"/>
        <v/>
      </c>
      <c r="AX34" s="171" t="str">
        <f t="shared" ca="1" si="0"/>
        <v/>
      </c>
      <c r="AY34" s="193" t="str">
        <f t="shared" ca="1" si="0"/>
        <v/>
      </c>
      <c r="AZ34" s="171" t="str">
        <f t="shared" ca="1" si="0"/>
        <v/>
      </c>
      <c r="BA34" s="194">
        <f t="shared" si="0"/>
        <v>0</v>
      </c>
      <c r="BB34" s="195">
        <f t="shared" si="0"/>
        <v>0</v>
      </c>
      <c r="BC34" s="196">
        <f t="shared" si="0"/>
        <v>0</v>
      </c>
      <c r="BD34" s="197">
        <f t="shared" si="1"/>
        <v>0</v>
      </c>
      <c r="BE34" s="201">
        <f t="shared" si="1"/>
        <v>0</v>
      </c>
      <c r="BF34" s="199"/>
      <c r="BG34" s="200">
        <f t="shared" si="3"/>
        <v>0</v>
      </c>
      <c r="BH34" s="65"/>
    </row>
    <row r="35" spans="2:60" x14ac:dyDescent="0.3">
      <c r="B35" s="286"/>
      <c r="C35" s="53"/>
      <c r="D35" s="130"/>
      <c r="E35" s="172" t="str">
        <f t="shared" ca="1" si="4"/>
        <v/>
      </c>
      <c r="F35" s="171" t="str">
        <f t="shared" ca="1" si="5"/>
        <v/>
      </c>
      <c r="G35" s="7" t="str">
        <f t="shared" ca="1" si="6"/>
        <v/>
      </c>
      <c r="H35" s="115" t="str">
        <f t="shared" ca="1" si="7"/>
        <v/>
      </c>
      <c r="I35" s="127"/>
      <c r="J35" s="70"/>
      <c r="K35" s="55"/>
      <c r="L35" s="56"/>
      <c r="M35" s="55"/>
      <c r="N35" s="56"/>
      <c r="O35" s="72"/>
      <c r="P35" s="57"/>
      <c r="Q35" s="58"/>
      <c r="R35" s="59"/>
      <c r="S35" s="60"/>
      <c r="T35" s="228"/>
      <c r="U35" s="63"/>
      <c r="V35" s="64"/>
      <c r="W35" s="222"/>
      <c r="X35" s="223"/>
      <c r="Y35" s="57"/>
      <c r="Z35" s="58"/>
      <c r="AA35" s="61"/>
      <c r="AB35" s="224"/>
      <c r="AC35" s="224"/>
      <c r="AD35" s="224"/>
      <c r="AE35" s="57"/>
      <c r="AF35" s="59"/>
      <c r="AG35" s="63"/>
      <c r="AH35" s="64"/>
      <c r="AI35" s="190" t="str">
        <f t="shared" si="2"/>
        <v/>
      </c>
      <c r="AJ35" s="64"/>
      <c r="AK35" s="166"/>
      <c r="AU35" s="192">
        <f t="shared" si="0"/>
        <v>0</v>
      </c>
      <c r="AV35" s="171">
        <f t="shared" si="0"/>
        <v>0</v>
      </c>
      <c r="AW35" s="7" t="str">
        <f t="shared" ca="1" si="0"/>
        <v/>
      </c>
      <c r="AX35" s="171" t="str">
        <f t="shared" ca="1" si="0"/>
        <v/>
      </c>
      <c r="AY35" s="193" t="str">
        <f t="shared" ca="1" si="0"/>
        <v/>
      </c>
      <c r="AZ35" s="171" t="str">
        <f t="shared" ca="1" si="0"/>
        <v/>
      </c>
      <c r="BA35" s="194">
        <f t="shared" si="0"/>
        <v>0</v>
      </c>
      <c r="BB35" s="195">
        <f t="shared" si="0"/>
        <v>0</v>
      </c>
      <c r="BC35" s="196">
        <f t="shared" si="0"/>
        <v>0</v>
      </c>
      <c r="BD35" s="197">
        <f t="shared" si="1"/>
        <v>0</v>
      </c>
      <c r="BE35" s="201">
        <f t="shared" si="1"/>
        <v>0</v>
      </c>
      <c r="BF35" s="199"/>
      <c r="BG35" s="200">
        <f t="shared" si="3"/>
        <v>0</v>
      </c>
      <c r="BH35" s="65"/>
    </row>
    <row r="36" spans="2:60" ht="15" thickBot="1" x14ac:dyDescent="0.35">
      <c r="B36" s="286"/>
      <c r="C36" s="75"/>
      <c r="D36" s="132"/>
      <c r="E36" s="172" t="str">
        <f t="shared" ca="1" si="4"/>
        <v/>
      </c>
      <c r="F36" s="171" t="str">
        <f t="shared" ca="1" si="5"/>
        <v/>
      </c>
      <c r="G36" s="7" t="str">
        <f t="shared" ca="1" si="6"/>
        <v/>
      </c>
      <c r="H36" s="133" t="str">
        <f t="shared" ca="1" si="7"/>
        <v/>
      </c>
      <c r="I36" s="128"/>
      <c r="J36" s="157"/>
      <c r="K36" s="77"/>
      <c r="L36" s="76"/>
      <c r="M36" s="77"/>
      <c r="N36" s="76"/>
      <c r="O36" s="161"/>
      <c r="P36" s="73"/>
      <c r="Q36" s="157"/>
      <c r="R36" s="59"/>
      <c r="S36" s="74"/>
      <c r="T36" s="228"/>
      <c r="U36" s="159"/>
      <c r="V36" s="160"/>
      <c r="W36" s="225"/>
      <c r="X36" s="226"/>
      <c r="Y36" s="76"/>
      <c r="Z36" s="157"/>
      <c r="AA36" s="77"/>
      <c r="AB36" s="227"/>
      <c r="AC36" s="227"/>
      <c r="AD36" s="227"/>
      <c r="AE36" s="76"/>
      <c r="AF36" s="158"/>
      <c r="AG36" s="159"/>
      <c r="AH36" s="160"/>
      <c r="AI36" s="191" t="str">
        <f t="shared" si="2"/>
        <v/>
      </c>
      <c r="AJ36" s="160"/>
      <c r="AK36" s="167"/>
      <c r="AU36" s="202">
        <f t="shared" si="0"/>
        <v>0</v>
      </c>
      <c r="AV36" s="203">
        <f t="shared" si="0"/>
        <v>0</v>
      </c>
      <c r="AW36" s="7" t="str">
        <f t="shared" ca="1" si="0"/>
        <v/>
      </c>
      <c r="AX36" s="203" t="str">
        <f t="shared" ca="1" si="0"/>
        <v/>
      </c>
      <c r="AY36" s="204" t="str">
        <f t="shared" ca="1" si="0"/>
        <v/>
      </c>
      <c r="AZ36" s="203" t="str">
        <f t="shared" ca="1" si="0"/>
        <v/>
      </c>
      <c r="BA36" s="205">
        <f t="shared" si="0"/>
        <v>0</v>
      </c>
      <c r="BB36" s="206">
        <f t="shared" si="0"/>
        <v>0</v>
      </c>
      <c r="BC36" s="207">
        <f t="shared" si="0"/>
        <v>0</v>
      </c>
      <c r="BD36" s="208">
        <f t="shared" si="1"/>
        <v>0</v>
      </c>
      <c r="BE36" s="209">
        <f t="shared" si="1"/>
        <v>0</v>
      </c>
      <c r="BF36" s="210"/>
      <c r="BG36" s="211">
        <f t="shared" si="3"/>
        <v>0</v>
      </c>
      <c r="BH36" s="78"/>
    </row>
    <row r="37" spans="2:60" ht="15.6" x14ac:dyDescent="0.3">
      <c r="B37" s="212"/>
      <c r="C37" s="173">
        <f>COUNTA(C21:C36)</f>
        <v>0</v>
      </c>
      <c r="D37" s="267" t="s">
        <v>112</v>
      </c>
      <c r="E37" s="267"/>
      <c r="F37" s="267"/>
      <c r="G37" s="267"/>
      <c r="H37" s="267"/>
      <c r="I37" s="268"/>
      <c r="J37" s="173">
        <f>COUNTIF(J21:J36,"x")</f>
        <v>0</v>
      </c>
      <c r="K37" s="174">
        <f>COUNTIFS(K21:K36,"&lt;&gt;",K21:K36,"&lt;&gt;-")</f>
        <v>4</v>
      </c>
      <c r="L37" s="175">
        <f>COUNTIF(L21:L36,"x")</f>
        <v>6</v>
      </c>
      <c r="M37" s="174">
        <f>COUNTIF(M21:M36,"x")</f>
        <v>0</v>
      </c>
      <c r="N37" s="176">
        <f>COUNTIF(N21:N36,"x")</f>
        <v>0</v>
      </c>
      <c r="O37" s="177">
        <f>SUM(O21:O36)</f>
        <v>48.7</v>
      </c>
      <c r="P37" s="134"/>
      <c r="Q37" s="178">
        <f>COUNTIF(Q21:Q36,"Ja")</f>
        <v>0</v>
      </c>
      <c r="R37" s="135"/>
      <c r="S37" s="134"/>
      <c r="T37" s="135"/>
      <c r="U37" s="179">
        <f>SUM(U21:U36)</f>
        <v>0</v>
      </c>
      <c r="V37" s="180">
        <f>SUM(V21:V36)</f>
        <v>0</v>
      </c>
      <c r="W37" s="181">
        <f>SUM(W21:W36)</f>
        <v>0</v>
      </c>
      <c r="X37" s="182">
        <f>SUM(X21:X36)</f>
        <v>11.6</v>
      </c>
      <c r="Y37" s="183">
        <f>COUNTIF(Y21:Y36,"x")</f>
        <v>0</v>
      </c>
      <c r="Z37" s="184">
        <f>COUNTIF(Z21:Z36,"x")</f>
        <v>0</v>
      </c>
      <c r="AA37" s="174">
        <f>COUNTIF(AA21:AA36,"x")</f>
        <v>0</v>
      </c>
      <c r="AB37" s="185">
        <f>SUM(AB21:AB36)</f>
        <v>0</v>
      </c>
      <c r="AC37" s="185">
        <f>SUM(AC21:AC36)</f>
        <v>0</v>
      </c>
      <c r="AD37" s="185">
        <f>SUM(AD21:AD36)</f>
        <v>0</v>
      </c>
      <c r="AE37" s="183">
        <f>COUNTIF(AE21:AE36,"x")</f>
        <v>0</v>
      </c>
      <c r="AF37" s="186">
        <f>COUNTIF(AF21:AF36,"x")</f>
        <v>0</v>
      </c>
      <c r="AG37" s="187">
        <f>SUM(AG21:AG36)</f>
        <v>0</v>
      </c>
      <c r="AH37" s="188">
        <f>SUM(AH21:AH36)</f>
        <v>0</v>
      </c>
      <c r="AI37" s="183">
        <f>COUNTIF(AI21:AI36,"x")</f>
        <v>0</v>
      </c>
      <c r="AJ37" s="189">
        <f>COUNTIF(AJ21:AJ36,"x")</f>
        <v>0</v>
      </c>
      <c r="AK37" s="135"/>
      <c r="AU37" s="178">
        <f>C37</f>
        <v>0</v>
      </c>
      <c r="AV37" s="217"/>
      <c r="AW37" s="213">
        <f ca="1">SUM(AW21:AW36)</f>
        <v>0</v>
      </c>
      <c r="AX37" s="214"/>
      <c r="AY37" s="214"/>
      <c r="AZ37" s="214"/>
      <c r="BA37" s="215"/>
      <c r="BB37" s="216">
        <f>COUNTIF(BB21:BB36,"x")</f>
        <v>0</v>
      </c>
      <c r="BC37" s="216">
        <f>COUNTIF(BC21:BC36,"x")</f>
        <v>4</v>
      </c>
      <c r="BD37" s="218">
        <f>COUNTIF(BD21:BD36,"x")</f>
        <v>0</v>
      </c>
      <c r="BE37" s="219">
        <f>SUM(BE21:BE36)</f>
        <v>48.7</v>
      </c>
      <c r="BF37" s="178">
        <f>COUNTIF(BF21:BF36,"Ja")</f>
        <v>0</v>
      </c>
      <c r="BG37" s="135"/>
      <c r="BH37" s="135"/>
    </row>
    <row r="39" spans="2:60" ht="18.75" customHeight="1" x14ac:dyDescent="0.3">
      <c r="E39" s="80"/>
      <c r="F39" s="80"/>
      <c r="G39" s="81"/>
      <c r="L39" s="80"/>
      <c r="M39" s="80"/>
      <c r="N39" s="131"/>
      <c r="O39" s="80"/>
      <c r="P39" s="81"/>
      <c r="W39" s="79"/>
      <c r="X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</row>
    <row r="40" spans="2:60" ht="18.75" customHeight="1" x14ac:dyDescent="0.3">
      <c r="E40" s="80"/>
      <c r="F40" s="80"/>
      <c r="G40" s="81"/>
      <c r="N40" s="131"/>
      <c r="O40" s="80"/>
      <c r="P40" s="81"/>
      <c r="W40" s="79"/>
      <c r="X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</row>
    <row r="41" spans="2:60" ht="18.75" customHeight="1" x14ac:dyDescent="0.3">
      <c r="N41" s="131"/>
      <c r="O41" s="80"/>
      <c r="P41" s="81"/>
      <c r="W41" s="79"/>
      <c r="X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</row>
    <row r="42" spans="2:60" ht="14.4" customHeight="1" x14ac:dyDescent="0.3">
      <c r="N42" s="131"/>
      <c r="W42" s="79"/>
      <c r="X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</row>
    <row r="43" spans="2:60" ht="14.4" customHeight="1" x14ac:dyDescent="0.3">
      <c r="N43" s="131"/>
      <c r="W43" s="79"/>
      <c r="X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</row>
    <row r="44" spans="2:60" ht="14.4" customHeight="1" x14ac:dyDescent="0.3">
      <c r="N44" s="131"/>
      <c r="W44" s="79"/>
      <c r="X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</row>
    <row r="45" spans="2:60" ht="14.4" customHeight="1" x14ac:dyDescent="0.3">
      <c r="N45" s="131"/>
      <c r="W45" s="79"/>
      <c r="X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</row>
    <row r="46" spans="2:60" ht="14.4" customHeight="1" x14ac:dyDescent="0.3">
      <c r="N46" s="131"/>
      <c r="W46" s="83"/>
      <c r="X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</row>
    <row r="47" spans="2:60" ht="14.4" customHeight="1" x14ac:dyDescent="0.3">
      <c r="N47" s="131"/>
      <c r="O47" s="168"/>
      <c r="W47" s="83"/>
      <c r="X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</row>
    <row r="48" spans="2:60" ht="14.4" customHeight="1" x14ac:dyDescent="0.3">
      <c r="N48" s="131"/>
      <c r="W48" s="83"/>
      <c r="X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</row>
    <row r="49" spans="14:37" ht="14.4" customHeight="1" x14ac:dyDescent="0.3">
      <c r="N49" s="131"/>
      <c r="W49" s="83"/>
      <c r="X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4:37" x14ac:dyDescent="0.3">
      <c r="N50" s="131"/>
    </row>
    <row r="51" spans="14:37" x14ac:dyDescent="0.3">
      <c r="N51" s="131"/>
    </row>
    <row r="52" spans="14:37" x14ac:dyDescent="0.3">
      <c r="N52" s="131"/>
    </row>
    <row r="53" spans="14:37" x14ac:dyDescent="0.3">
      <c r="N53" s="131"/>
    </row>
  </sheetData>
  <protectedRanges>
    <protectedRange algorithmName="SHA-512" hashValue="7aPJ5VfZBMfmTKm36/kgg4M5YmNuz+ouMCGrvsPvW/CdHKt9SGXadLlSopkyqXqdm6q8RLs9kcpCTtJLQa4H5g==" saltValue="G9Kz3R5Va/w6gu/VatE7hg==" spinCount="100000" sqref="B17:BH20" name="Bereich1"/>
  </protectedRanges>
  <mergeCells count="77">
    <mergeCell ref="B2:E2"/>
    <mergeCell ref="F2:P2"/>
    <mergeCell ref="Q2:R2"/>
    <mergeCell ref="AU2:BH11"/>
    <mergeCell ref="B3:E3"/>
    <mergeCell ref="F3:P3"/>
    <mergeCell ref="Q3:AF3"/>
    <mergeCell ref="C4:AA11"/>
    <mergeCell ref="AG4:AK4"/>
    <mergeCell ref="AG11:AK11"/>
    <mergeCell ref="BE13:BF13"/>
    <mergeCell ref="BG13:BH13"/>
    <mergeCell ref="B14:E14"/>
    <mergeCell ref="F14:J14"/>
    <mergeCell ref="K14:M14"/>
    <mergeCell ref="N14:P14"/>
    <mergeCell ref="Q14:R14"/>
    <mergeCell ref="AU14:AV14"/>
    <mergeCell ref="AW14:AZ14"/>
    <mergeCell ref="BA14:BB14"/>
    <mergeCell ref="B13:E13"/>
    <mergeCell ref="F13:J13"/>
    <mergeCell ref="AU13:AV13"/>
    <mergeCell ref="AW13:AZ13"/>
    <mergeCell ref="BA13:BB13"/>
    <mergeCell ref="BC13:BD13"/>
    <mergeCell ref="BC14:BD14"/>
    <mergeCell ref="BE14:BF14"/>
    <mergeCell ref="BG14:BH14"/>
    <mergeCell ref="B15:E15"/>
    <mergeCell ref="F15:J15"/>
    <mergeCell ref="K15:M15"/>
    <mergeCell ref="N15:P15"/>
    <mergeCell ref="AU15:AZ15"/>
    <mergeCell ref="BA15:BB15"/>
    <mergeCell ref="BC15:BD15"/>
    <mergeCell ref="BE15:BF15"/>
    <mergeCell ref="BG15:BH15"/>
    <mergeCell ref="B16:AF16"/>
    <mergeCell ref="B17:B20"/>
    <mergeCell ref="C17:O17"/>
    <mergeCell ref="P17:R17"/>
    <mergeCell ref="S17:AF17"/>
    <mergeCell ref="AG17:AK17"/>
    <mergeCell ref="AU17:BC17"/>
    <mergeCell ref="BD17:BH17"/>
    <mergeCell ref="C18:C19"/>
    <mergeCell ref="D18:D19"/>
    <mergeCell ref="E18:F18"/>
    <mergeCell ref="G18:H18"/>
    <mergeCell ref="I18:I19"/>
    <mergeCell ref="BF18:BG18"/>
    <mergeCell ref="AG18:AH18"/>
    <mergeCell ref="AI18:AJ18"/>
    <mergeCell ref="B21:B36"/>
    <mergeCell ref="AB18:AB19"/>
    <mergeCell ref="AC18:AC19"/>
    <mergeCell ref="AD18:AD19"/>
    <mergeCell ref="AF18:AF19"/>
    <mergeCell ref="S18:S19"/>
    <mergeCell ref="T18:T19"/>
    <mergeCell ref="U18:V18"/>
    <mergeCell ref="W18:W19"/>
    <mergeCell ref="X18:X19"/>
    <mergeCell ref="Y18:AA18"/>
    <mergeCell ref="L18:M18"/>
    <mergeCell ref="N18:N19"/>
    <mergeCell ref="D37:I37"/>
    <mergeCell ref="AW18:AX18"/>
    <mergeCell ref="AY18:AZ18"/>
    <mergeCell ref="BB18:BC18"/>
    <mergeCell ref="BD18:BD19"/>
    <mergeCell ref="O18:O19"/>
    <mergeCell ref="P18:P19"/>
    <mergeCell ref="Q18:Q19"/>
    <mergeCell ref="R18:R19"/>
    <mergeCell ref="J18:K18"/>
  </mergeCells>
  <conditionalFormatting sqref="C21:C27 C28:D36">
    <cfRule type="expression" dxfId="365" priority="26">
      <formula>$AK21&lt;&gt;""</formula>
    </cfRule>
  </conditionalFormatting>
  <conditionalFormatting sqref="C21:D36 S21:X36">
    <cfRule type="expression" dxfId="364" priority="6">
      <formula>$T21="Linern"</formula>
    </cfRule>
    <cfRule type="expression" dxfId="363" priority="7">
      <formula>AND($U21&lt;&gt;"",$U21&lt;&gt;"-")</formula>
    </cfRule>
    <cfRule type="expression" dxfId="362" priority="8">
      <formula>$T21="Erneuern"</formula>
    </cfRule>
    <cfRule type="expression" dxfId="361" priority="27">
      <formula>$T21="punktuelle Reparatur + Linern"</formula>
    </cfRule>
    <cfRule type="expression" dxfId="360" priority="25">
      <formula>$T21="punktuelle Reparatur"</formula>
    </cfRule>
  </conditionalFormatting>
  <conditionalFormatting sqref="C21:D36 T21:X36">
    <cfRule type="expression" dxfId="359" priority="2">
      <formula>$T21="Kein Handlungsbedarf"</formula>
    </cfRule>
    <cfRule type="expression" dxfId="358" priority="3">
      <formula>OR($M21="x",$L21="x")</formula>
    </cfRule>
  </conditionalFormatting>
  <conditionalFormatting sqref="C21:AK36 AU21:BH36 N39:N53">
    <cfRule type="cellIs" dxfId="357" priority="1" operator="equal">
      <formula>"?"</formula>
    </cfRule>
  </conditionalFormatting>
  <conditionalFormatting sqref="E21:E36">
    <cfRule type="expression" dxfId="356" priority="5">
      <formula>AND($L21="x",$M21="x")</formula>
    </cfRule>
  </conditionalFormatting>
  <conditionalFormatting sqref="F21:I27 I27:I29 D21:D27 AV21:AV36 F28:H36">
    <cfRule type="expression" dxfId="355" priority="22">
      <formula>OR($L21=1,$M21=1)</formula>
    </cfRule>
  </conditionalFormatting>
  <conditionalFormatting sqref="G23:G36">
    <cfRule type="expression" dxfId="354" priority="21">
      <formula>OR($L23=1,$M23=1)</formula>
    </cfRule>
  </conditionalFormatting>
  <conditionalFormatting sqref="I21:I36">
    <cfRule type="expression" dxfId="353" priority="19" stopIfTrue="1">
      <formula>$I21&gt;=300</formula>
    </cfRule>
  </conditionalFormatting>
  <conditionalFormatting sqref="L21:M36">
    <cfRule type="expression" dxfId="352" priority="23">
      <formula>AND($L21="x",$M21="x")</formula>
    </cfRule>
  </conditionalFormatting>
  <conditionalFormatting sqref="N39:N53">
    <cfRule type="expression" dxfId="351" priority="37">
      <formula>OR($L22=1,$M22=1)</formula>
    </cfRule>
  </conditionalFormatting>
  <conditionalFormatting sqref="O21:O27">
    <cfRule type="expression" dxfId="350" priority="20">
      <formula>OR($L21=1,$M21=1)</formula>
    </cfRule>
  </conditionalFormatting>
  <conditionalFormatting sqref="Q21:Q36">
    <cfRule type="expression" dxfId="349" priority="4">
      <formula>$Q21="Ja"</formula>
    </cfRule>
  </conditionalFormatting>
  <conditionalFormatting sqref="S21:S36">
    <cfRule type="expression" dxfId="348" priority="10">
      <formula>$S21=""</formula>
    </cfRule>
  </conditionalFormatting>
  <conditionalFormatting sqref="T21:AJ36 L21:L36 Q21:R36 N21:N36">
    <cfRule type="expression" dxfId="347" priority="36">
      <formula>($M21="x")</formula>
    </cfRule>
  </conditionalFormatting>
  <conditionalFormatting sqref="T21:AJ36 M21:O36 BD21:BE36 Q21:R36">
    <cfRule type="expression" dxfId="346" priority="35">
      <formula>($L21="x")</formula>
    </cfRule>
  </conditionalFormatting>
  <conditionalFormatting sqref="U21:U36 Y21:Y36 J21:J36 AB21:AB36">
    <cfRule type="expression" dxfId="345" priority="33">
      <formula>NOT(OR($K21="",$K21="-"))</formula>
    </cfRule>
  </conditionalFormatting>
  <conditionalFormatting sqref="U21:U36">
    <cfRule type="expression" dxfId="344" priority="29">
      <formula>NOT(OR($V21="",$V21="-"))</formula>
    </cfRule>
  </conditionalFormatting>
  <conditionalFormatting sqref="U21:V36">
    <cfRule type="expression" dxfId="343" priority="28">
      <formula>OR($T21="Erneuern",$T21="punktuelle Reparatur")</formula>
    </cfRule>
  </conditionalFormatting>
  <conditionalFormatting sqref="U21:X36">
    <cfRule type="expression" dxfId="342" priority="31">
      <formula>$T21="Kein Handlungsbedarf"</formula>
    </cfRule>
  </conditionalFormatting>
  <conditionalFormatting sqref="V21:V36 Z21:AA36 K21:K36 AD21:AE36">
    <cfRule type="expression" dxfId="341" priority="32">
      <formula>($J21="x")</formula>
    </cfRule>
  </conditionalFormatting>
  <conditionalFormatting sqref="V21:V36">
    <cfRule type="expression" dxfId="340" priority="34">
      <formula>NOT(OR($U21="",$U21="-"))</formula>
    </cfRule>
  </conditionalFormatting>
  <conditionalFormatting sqref="X21:X36">
    <cfRule type="expression" dxfId="339" priority="9">
      <formula>$T21="Linern"</formula>
    </cfRule>
  </conditionalFormatting>
  <conditionalFormatting sqref="Y21:AA36">
    <cfRule type="expression" dxfId="338" priority="24">
      <formula>OR(AND($Y21="x",$Z21="x"),AND($Y21="x",$AA21="x"),AND($Z21="x",$AA21="x"))</formula>
    </cfRule>
  </conditionalFormatting>
  <conditionalFormatting sqref="AI21:AJ36">
    <cfRule type="expression" dxfId="337" priority="30">
      <formula>OR(AND($U21="",$V21=""),AND($U21="-",$V21="-"))</formula>
    </cfRule>
  </conditionalFormatting>
  <conditionalFormatting sqref="AW28:AW36">
    <cfRule type="expression" dxfId="336" priority="15">
      <formula>OR($L28=1,$M28=1)</formula>
    </cfRule>
  </conditionalFormatting>
  <conditionalFormatting sqref="BB21:BB36">
    <cfRule type="expression" dxfId="335" priority="17">
      <formula>NOT(OR($K21="",$K21="-"))</formula>
    </cfRule>
  </conditionalFormatting>
  <conditionalFormatting sqref="BC21:BC36">
    <cfRule type="expression" dxfId="334" priority="18">
      <formula>($J21="x")</formula>
    </cfRule>
  </conditionalFormatting>
  <conditionalFormatting sqref="BD21:BD36">
    <cfRule type="expression" dxfId="333" priority="16">
      <formula>($M21="x")</formula>
    </cfRule>
  </conditionalFormatting>
  <conditionalFormatting sqref="BE21:BE36">
    <cfRule type="expression" dxfId="332" priority="14">
      <formula>OR($L21=1,$M21=1)</formula>
    </cfRule>
  </conditionalFormatting>
  <conditionalFormatting sqref="BF21:BF36">
    <cfRule type="expression" dxfId="331" priority="11">
      <formula>$BF21=""</formula>
    </cfRule>
  </conditionalFormatting>
  <conditionalFormatting sqref="BF21:BH36">
    <cfRule type="expression" dxfId="330" priority="12">
      <formula>($L21="x")</formula>
    </cfRule>
    <cfRule type="expression" dxfId="329" priority="13">
      <formula>($M21="x")</formula>
    </cfRule>
  </conditionalFormatting>
  <dataValidations count="46">
    <dataValidation type="list" allowBlank="1" showInputMessage="1" showErrorMessage="1" sqref="Q21:Q36" xr:uid="{C7F7516F-097B-4572-9D9F-047165B8F477}">
      <formula1>"Ja,Nein"</formula1>
    </dataValidation>
    <dataValidation allowBlank="1" showInputMessage="1" showErrorMessage="1" promptTitle="Info" prompt="Hier soll die Nummer eingetragen werden, welche der Haltung in der Zeichnung zugewiesen wurde." sqref="C18" xr:uid="{88E63FF2-BEE8-48F5-971C-06D4B54BBD25}"/>
    <dataValidation allowBlank="1" showInputMessage="1" showErrorMessage="1" promptTitle="Info" prompt="Die Leitungsbezeichnung kann den Dokumenten der Sielbefahrung entnommen werden._x000a_(Bsp. 68404012SE02)" sqref="D18:D19" xr:uid="{C17A9971-2C83-41B5-AB00-B962FED49B6E}"/>
    <dataValidation allowBlank="1" showInputMessage="1" showErrorMessage="1" promptTitle="Info" prompt="Hier wird die Stationierung des Anschlusses entlang der Haltung und deren Lage im Siel festgehalten. _x000a_Betrachtet, wenn in Fließrichtung befahren wurde." sqref="E18:F18" xr:uid="{5E605D0A-C927-4ED2-82AD-68BBA9F44FF3}"/>
    <dataValidation allowBlank="1" showInputMessage="1" showErrorMessage="1" promptTitle="Info" prompt="Wieivel Meter ist der Anschluss vom Beginn der Haltung entfernt._x000a_Gemessen, wenn in Fließrichtung befahren wurde." sqref="E19" xr:uid="{C0BA26C3-9054-4DB8-8AFA-8DCC8866EA82}"/>
    <dataValidation allowBlank="1" showInputMessage="1" showErrorMessage="1" promptTitle="Info" prompt="Lage des Anschlusses, wenn man die Haltung entlang schaut. Dargestellt in Form einer Uhrzeit. Liegt der Anschluss also mittig rechts, entspräche dies 3 Uhr." sqref="F19" xr:uid="{9028EC81-C850-4A53-91E5-807C6D4ABA71}"/>
    <dataValidation allowBlank="1" showInputMessage="1" showErrorMessage="1" promptTitle="Info" prompt="Eintragung der Dimensionierung der Anschlussleitung in DN." sqref="I18:I19" xr:uid="{FA2BB791-8156-42F1-B408-B002F5BCE25D}"/>
    <dataValidation allowBlank="1" showInputMessage="1" showErrorMessage="1" promptTitle="Info" prompt="Prüfen ob es sich bei dem Anschluss um einen Straßenablauf oder einen Hausanschluss handelt." sqref="J18:K18" xr:uid="{B691137D-8C49-4F40-B06F-986A5E1B4509}"/>
    <dataValidation allowBlank="1" showInputMessage="1" showErrorMessage="1" promptTitle="Info" prompt="Hier ankreuzen, wenn es sich bei dem Anschluss um einen Straßenablauf handelt." sqref="J19" xr:uid="{3948DD80-2DC9-42A9-A08E-DC12A31CB169}"/>
    <dataValidation allowBlank="1" showInputMessage="1" showErrorMessage="1" promptTitle="Info" prompt="Wenn es sich bei dem Anschluss um einen Hausanschluss handelt, dann hier die Hausnummer eintragen, zu welcher dieser gehört." sqref="K19" xr:uid="{40194C1E-B0C3-42E5-8ED4-F9B41A120F93}"/>
    <dataValidation allowBlank="1" showInputMessage="1" showErrorMessage="1" promptTitle="Info" prompt="Hier wird die Stationierung des Anschlusses entlang der Haltung und deren Lage im Siel festgehalten. _x000a_Betrachtet, wenn gegen Fließrichtung befahren wurde." sqref="G18:H18" xr:uid="{F95242BF-619F-4BA5-A923-CC00D42D67DD}"/>
    <dataValidation allowBlank="1" showInputMessage="1" showErrorMessage="1" promptTitle="Info" prompt="Wieivel Meter ist der Anschluss vom Beginn der Haltung entfernt._x000a_Gemessen, wenn gegen Fließrichtung befahren wurde." sqref="G19" xr:uid="{D58F856E-07BC-42AF-9496-9E8ABABABD6C}"/>
    <dataValidation allowBlank="1" showInputMessage="1" showErrorMessage="1" promptTitle="Info" prompt="Lage des Anschlusses, wenn man die Haltung entlang schaut. Dargestellt in Form einer Uhrzeit. Liegt der Anschluss also mittig und rechts, entspräche dies 3 Uhr." sqref="H19" xr:uid="{6DB9E617-0567-473E-A575-4B22D4172B72}"/>
    <dataValidation allowBlank="1" showInputMessage="1" showErrorMessage="1" promptTitle="Info" prompt="Abfrage ob der Anschluss verschlossen ist. Wenn zutrffend dann mit einem &quot;x&quot; ausfüllen, ansonsten mit einem &quot;-&quot; ausfüllen." sqref="L18:M18" xr:uid="{BA327CE1-9D2E-4498-AF6F-D43342314A73}"/>
    <dataValidation allowBlank="1" showInputMessage="1" showErrorMessage="1" promptTitle="Info" prompt="Wenn der Anschluss direkt am Siel verschlossen ist, dann hier ankreuzen." sqref="L19" xr:uid="{F6DDC1F8-9E08-43DF-B1BA-1596F98F467C}"/>
    <dataValidation allowBlank="1" showInputMessage="1" showErrorMessage="1" promptTitle="Info" prompt="Wenn der Anschluss innerhalb der Anschlussleitung verschlossen ist, dann hier ankreuzen." sqref="M19" xr:uid="{42A8BDDC-A172-4023-9AE4-E4CDD442D0C9}"/>
    <dataValidation allowBlank="1" showInputMessage="1" showErrorMessage="1" promptTitle="Info" prompt="Hier einfach die Länge der Anschlussleitung eintragen. DIese kann der Auswertung der Kanalbefahrung entnommen werden." sqref="O18:O19" xr:uid="{7B8674C8-4D70-487B-AD7B-E37FF2440DEB}"/>
    <dataValidation allowBlank="1" showInputMessage="1" showErrorMessage="1" promptTitle="Info" prompt="Hier einen kurzen Kommentar, in welchem Zustand sich die Einbindung befindet. Der Kommentar bezieht sich hier NUR auf die Einbindung, nicht auf den Zustand der AL selbst." sqref="P18:P19" xr:uid="{AD5EFA70-C21F-46F5-94F3-900F8EE0C446}"/>
    <dataValidation allowBlank="1" showInputMessage="1" showErrorMessage="1" promptTitle="Info" prompt="Soll die Einbindung nach der Sanierung geöffnet werden oder verschlossen bleiben? Bei Auswahl von Ja, wird die Zeile gelb markiert um darauf hinzuweisen, dass hier auf jeden Fall Handlungsbedarf besteht.         " sqref="Q18:Q19" xr:uid="{63A0E04B-2062-4594-AFBF-34742ABC0E0D}"/>
    <dataValidation allowBlank="1" showInputMessage="1" showErrorMessage="1" promptTitle="Info" prompt="Hier auswählen ob und welche Maßnahme für die AL notwendig ist. Die Zeilen werden nach Auswahl farblich markiert um einen besseren Überblick zu erhalten welcher Handlungsbedarf besteht." sqref="T18:T19" xr:uid="{2894DC02-44BD-42EE-8C4F-70228454323E}"/>
    <dataValidation allowBlank="1" showInputMessage="1" showErrorMessage="1" promptTitle="Info" prompt="Wenn als Maßnahme Linern gewählt wurde, muss hier eingetragen werden von wo dieser eingezogen wird." sqref="U18:V18" xr:uid="{1B22F5B0-7FF8-4D51-9BF0-460CDC1F6BF8}"/>
    <dataValidation allowBlank="1" showInputMessage="1" showErrorMessage="1" promptTitle="Info" prompt="In dieser Zeile die Meter der zu sanierenden Strecke eintragen, falls der Liner aus dem Straßenablauf eingezogen wird." sqref="U19" xr:uid="{19843ED4-A2D2-434B-A2D4-DC82129FDDF7}"/>
    <dataValidation allowBlank="1" showInputMessage="1" showErrorMessage="1" promptTitle="Info" prompt="In dieser Zeile die Meter der zu sanierenden Strecke eintragen, falls der Liner aus einer Kopfbaugrube oder einem Revisionsschacht eingezogen wird." sqref="V19" xr:uid="{887618EB-EB53-43E4-A14D-262CA87E04BA}"/>
    <dataValidation allowBlank="1" showInputMessage="1" showErrorMessage="1" promptTitle="Info" prompt="Wieviele Reparaturbaugruben sind bei einer punktuellen Erneuerung notwendig._x000a_Diese können auch notwendig werden, falls ein Liner eingezogen wird und an einer Stelle zusätzlich punktuell repariert werden muss." sqref="W18:W19" xr:uid="{F8B6C5ED-1895-44B7-924D-C9F590482E28}"/>
    <dataValidation allowBlank="1" showInputMessage="1" showErrorMessage="1" promptTitle="Info" prompt="Wieviele Meter Baugrube werden zur Erneuerung der Haltung notwendig. Hauptsächlich wenn die AL in offener Bauweise erneuert werden muss. Bei punktuellen Reparaturen werden die Baugruben nach Stück erfasst." sqref="X18:X19" xr:uid="{7CB345EB-E31C-491A-BC61-607E29AA8319}"/>
    <dataValidation allowBlank="1" showInputMessage="1" showErrorMessage="1" promptTitle="Info" prompt="Wo wird die Vorflut angeschlossen um die AL trocken zu halten." sqref="Y18:AA18" xr:uid="{C4D63F11-4EF4-4E15-AAA2-D156793A330C}"/>
    <dataValidation allowBlank="1" showInputMessage="1" showErrorMessage="1" promptTitle="Info" prompt="Ankreuzen, wenn es sich bei der AL um einen Straßenablauf handelt und dieser einfach abgedeckt wird, um zu verhindern, dass dort Wasser hinein fließen kann." sqref="Y19" xr:uid="{EE61FE38-79F2-402F-A671-561A44FE63CB}"/>
    <dataValidation allowBlank="1" showInputMessage="1" showErrorMessage="1" promptTitle="Info" prompt="Es wird eine Kopfbaugrube erstellt, um die Vorflut dort anschließen zu können._x000a_Meistens bei Hausanschlüssen, die über keinen Revisionsschacht verfügen." sqref="Z19" xr:uid="{015F9652-9C66-4DE3-8240-97C034611382}"/>
    <dataValidation allowBlank="1" showInputMessage="1" showErrorMessage="1" promptTitle="Info" prompt="Anschluss der Vorflut an einen Revisionsschacht." sqref="AA19" xr:uid="{40875BB1-2B3A-4623-93C1-F285024267F5}"/>
    <dataValidation allowBlank="1" showInputMessage="1" showErrorMessage="1" promptTitle="Info" prompt="Die Reinigung und Befahrung erfolgt aus dem Straßenablauf. BItte die zu befahrenden Meter angeben." sqref="AB18:AB19" xr:uid="{1E553E81-61C0-42CF-851A-2DE6AD7275A8}"/>
    <dataValidation allowBlank="1" showInputMessage="1" showErrorMessage="1" promptTitle="Info" prompt="Die Reinigung und Befahrung erfolgt direkt aus dem Siel heraus, an dem die AL angeschlossen ist. BItte die zu befahrenden Meter angeben." sqref="AC18:AC19" xr:uid="{81BF3472-FA92-43F7-A9C9-BE6049673CFF}"/>
    <dataValidation allowBlank="1" showInputMessage="1" showErrorMessage="1" promptTitle="Info" prompt="Die Reinigung und Befahrung erfolgt aus einem Revisionsschacht. BItte die zu befahrenden Meter angeben." sqref="AD18:AD19" xr:uid="{363DF1A3-F0C1-4D8A-91DB-6904445D9E5E}"/>
    <dataValidation allowBlank="1" showInputMessage="1" showErrorMessage="1" promptTitle="Info" prompt="Ankreuzen, falls eine rein optische Prüfung notwendig ist, um zu prüfen ob die AL überhaupt in Betrieb ist. Sprich hinein schauen und bewerten." sqref="AE18" xr:uid="{EBFDBC70-85F5-4102-B518-02711253B99B}"/>
    <dataValidation allowBlank="1" showInputMessage="1" showErrorMessage="1" promptTitle="Info" prompt="Hiermit ist die Zweipunktortung gemeint und ob eine solche notwendig ist." sqref="AF18:AF19" xr:uid="{710D8384-37ED-4B95-BA1D-FB35BCC9C862}"/>
    <dataValidation allowBlank="1" showInputMessage="1" showErrorMessage="1" promptTitle="Info" prompt="Sind Arbeiten innerhalb der AL notwendig, um diese von Bewuchs oder sonstiger Beeinträchtigung zu befreien? Falls nötig, eintragen wieviele Stunden mit Fräse oder Kettenschleuder gearbeitet werden muss. Alternativ mit &quot;-&quot; ausfüllen." sqref="AG18:AH18" xr:uid="{B0538307-B9C5-4E96-9A53-ED6CB606CC47}"/>
    <dataValidation allowBlank="1" showInputMessage="1" showErrorMessage="1" promptTitle="Info" prompt="Wieviele Stunden wird ein Fräsen innerhalb der AL notwendig sein?" sqref="AG19" xr:uid="{DF750C06-EF4D-4A36-8723-E4507E4F9D30}"/>
    <dataValidation allowBlank="1" showInputMessage="1" showErrorMessage="1" promptTitle="Info" prompt="Wieviele Stunden wird die Kettenschleuder notwendig sein, um die Beeinträchtigungen innerhalb der AL zu entfernen?" sqref="AH19" xr:uid="{6C8CCDAF-DCF3-4875-BF68-19044647E669}"/>
    <dataValidation allowBlank="1" showInputMessage="1" showErrorMessage="1" promptTitle="Info" prompt="Diese Zulagen kommen alternativ zum tragen, falls die AL mit einem Liner saniert wird." sqref="AI18:AJ18" xr:uid="{95F4B0A2-F4B0-48C7-81F3-501A0CD87AE5}"/>
    <dataValidation allowBlank="1" showInputMessage="1" showErrorMessage="1" promptTitle="Info" prompt="Falls die Länge des zu sanierenden Liners mehr als 5m beträgt, wird eine Zulage berechnet. Diese Zeile füllt sich falls zutreffend automatisch aus." sqref="AI19" xr:uid="{80AEE2B4-6A2D-40CC-8FFD-AA58AA378782}"/>
    <dataValidation allowBlank="1" showInputMessage="1" showErrorMessage="1" promptTitle="Info" prompt="Falls der Liner gegen Fließrichtung eingebaut werden muss, kommt eine Zulage zum tragen. In diesem Falle bitte hier mit einem &quot;x&quot; markieren." sqref="AJ19" xr:uid="{ED946C7D-A528-41E1-A71D-CA3264105E9E}"/>
    <dataValidation allowBlank="1" showInputMessage="1" showErrorMessage="1" promptTitle="Info" prompt="Hier können zusätzliche Notizen eingetragen werden, um sich z.b. selbst einen Reminder zu der AL zu notieren." sqref="AK18" xr:uid="{18F89F72-4BCD-4113-8074-348F772F8748}"/>
    <dataValidation type="list" showInputMessage="1" showErrorMessage="1" sqref="R21:R36" xr:uid="{02AEDF33-588D-4078-AB55-7288A4C5F0C2}">
      <formula1>"Kein Handlungsbedarf,Handlaminat,Hutprofil,Verpressen,zurückl. Einbingsb. Spachteln,"</formula1>
    </dataValidation>
    <dataValidation allowBlank="1" showInputMessage="1" showErrorMessage="1" promptTitle="Info" prompt="Hier einen Kommentar eintragen in welchem Zustand sich die AL befindet, was Besonderheiteneiten sind und ob Vorarbeiten (Fräsen, Kettenschleuder, etc.) notwendig sind." sqref="S18:S19" xr:uid="{BC63C79D-05DC-49FD-B144-76E628EA97C6}"/>
    <dataValidation allowBlank="1" showInputMessage="1" showErrorMessage="1" promptTitle="Info" prompt="Gibt es innerhalb der Anschlussleitung einen weiteren Anschluss, welcher sich im öffentlichen Bereich befindet? Unteranschlüsse im Privaten Bereich sind nicht zu beachten." sqref="N18:N19" xr:uid="{A9EFA654-6783-4A12-9704-206D1EC24471}"/>
    <dataValidation allowBlank="1" showInputMessage="1" showErrorMessage="1" promptTitle="Info" prompt="Auswählen ob oder wie die Einbindung erfolgen soll." sqref="R18:R19" xr:uid="{682D54B5-7655-47E9-B20B-F681EA058DCD}"/>
    <dataValidation type="list" allowBlank="1" showInputMessage="1" showErrorMessage="1" sqref="T21:T36" xr:uid="{7CF2E586-4929-4534-ADA3-C90F1B3C2E4C}">
      <formula1>"Kein Handlungsbedarf,Linern,Erneuern,punktuelle Reparatur,punktuelle Reparatur + Linern"</formula1>
    </dataValidation>
  </dataValidations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C5040-601D-48C9-BCB2-C107C4322304}">
  <dimension ref="B2:BH53"/>
  <sheetViews>
    <sheetView topLeftCell="D1" workbookViewId="0">
      <selection activeCell="F14" sqref="F14:J14"/>
    </sheetView>
  </sheetViews>
  <sheetFormatPr baseColWidth="10" defaultRowHeight="14.4" x14ac:dyDescent="0.3"/>
  <cols>
    <col min="1" max="2" width="4.88671875" style="8" customWidth="1"/>
    <col min="3" max="3" width="11.33203125" style="8" bestFit="1" customWidth="1"/>
    <col min="4" max="4" width="15.109375" style="8" customWidth="1"/>
    <col min="5" max="5" width="12.33203125" style="8" bestFit="1" customWidth="1"/>
    <col min="6" max="6" width="7.6640625" style="8" customWidth="1"/>
    <col min="7" max="7" width="12.33203125" style="82" bestFit="1" customWidth="1"/>
    <col min="8" max="8" width="7.6640625" style="82" customWidth="1"/>
    <col min="9" max="9" width="8.5546875" style="82" customWidth="1"/>
    <col min="10" max="10" width="8.33203125" style="8" customWidth="1"/>
    <col min="11" max="11" width="8.5546875" style="82" customWidth="1"/>
    <col min="12" max="12" width="7.6640625" style="82" customWidth="1"/>
    <col min="13" max="13" width="8.6640625" style="82" customWidth="1"/>
    <col min="14" max="14" width="8.5546875" style="8" bestFit="1" customWidth="1"/>
    <col min="15" max="15" width="9.5546875" style="82" bestFit="1" customWidth="1"/>
    <col min="16" max="16" width="23.44140625" style="8" customWidth="1"/>
    <col min="17" max="17" width="8" style="8" bestFit="1" customWidth="1"/>
    <col min="18" max="18" width="18.6640625" style="8" customWidth="1"/>
    <col min="19" max="19" width="29.109375" style="8" customWidth="1"/>
    <col min="20" max="20" width="19.33203125" style="8" bestFit="1" customWidth="1"/>
    <col min="21" max="21" width="12.44140625" style="8" customWidth="1"/>
    <col min="22" max="22" width="11.88671875" style="8" customWidth="1"/>
    <col min="23" max="24" width="10.6640625" style="8" customWidth="1"/>
    <col min="25" max="25" width="10.109375" style="8" customWidth="1"/>
    <col min="26" max="27" width="7.6640625" style="8" bestFit="1" customWidth="1"/>
    <col min="28" max="28" width="10.109375" style="8" bestFit="1" customWidth="1"/>
    <col min="29" max="29" width="9" style="8" customWidth="1"/>
    <col min="30" max="30" width="8.5546875" style="8" customWidth="1"/>
    <col min="31" max="31" width="9.88671875" style="8" bestFit="1" customWidth="1"/>
    <col min="32" max="32" width="7.6640625" style="8" bestFit="1" customWidth="1"/>
    <col min="33" max="33" width="10.5546875" style="8" customWidth="1"/>
    <col min="34" max="34" width="10.44140625" style="8" customWidth="1"/>
    <col min="35" max="36" width="11.5546875" style="8" bestFit="1" customWidth="1"/>
    <col min="37" max="37" width="32" style="8" customWidth="1"/>
    <col min="38" max="49" width="11.44140625" style="8"/>
    <col min="50" max="50" width="7" style="8" customWidth="1"/>
    <col min="51" max="51" width="11.44140625" style="8"/>
    <col min="52" max="52" width="7.109375" style="8" customWidth="1"/>
    <col min="53" max="58" width="11.44140625" style="8"/>
    <col min="59" max="59" width="16" style="8" bestFit="1" customWidth="1"/>
    <col min="60" max="60" width="24" style="8" customWidth="1"/>
    <col min="61" max="255" width="11.44140625" style="8"/>
    <col min="256" max="256" width="11.109375" style="8" bestFit="1" customWidth="1"/>
    <col min="257" max="257" width="10.33203125" style="8" bestFit="1" customWidth="1"/>
    <col min="258" max="258" width="7.109375" style="8" bestFit="1" customWidth="1"/>
    <col min="259" max="259" width="12.44140625" style="8" customWidth="1"/>
    <col min="260" max="260" width="6.6640625" style="8" bestFit="1" customWidth="1"/>
    <col min="261" max="261" width="5" style="8" bestFit="1" customWidth="1"/>
    <col min="262" max="262" width="5.33203125" style="8" bestFit="1" customWidth="1"/>
    <col min="263" max="263" width="3.109375" style="8" bestFit="1" customWidth="1"/>
    <col min="264" max="264" width="9" style="8" customWidth="1"/>
    <col min="265" max="265" width="7" style="8" bestFit="1" customWidth="1"/>
    <col min="266" max="266" width="6" style="8" bestFit="1" customWidth="1"/>
    <col min="267" max="267" width="16.109375" style="8" customWidth="1"/>
    <col min="268" max="268" width="5.44140625" style="8" bestFit="1" customWidth="1"/>
    <col min="269" max="269" width="17" style="8" customWidth="1"/>
    <col min="270" max="274" width="11.44140625" style="8"/>
    <col min="275" max="275" width="8.88671875" style="8" bestFit="1" customWidth="1"/>
    <col min="276" max="276" width="9.5546875" style="8" bestFit="1" customWidth="1"/>
    <col min="277" max="277" width="6.88671875" style="8" bestFit="1" customWidth="1"/>
    <col min="278" max="278" width="8.44140625" style="8" bestFit="1" customWidth="1"/>
    <col min="279" max="279" width="8" style="8" bestFit="1" customWidth="1"/>
    <col min="280" max="280" width="7.5546875" style="8" bestFit="1" customWidth="1"/>
    <col min="281" max="281" width="5.5546875" style="8" bestFit="1" customWidth="1"/>
    <col min="282" max="511" width="11.44140625" style="8"/>
    <col min="512" max="512" width="11.109375" style="8" bestFit="1" customWidth="1"/>
    <col min="513" max="513" width="10.33203125" style="8" bestFit="1" customWidth="1"/>
    <col min="514" max="514" width="7.109375" style="8" bestFit="1" customWidth="1"/>
    <col min="515" max="515" width="12.44140625" style="8" customWidth="1"/>
    <col min="516" max="516" width="6.6640625" style="8" bestFit="1" customWidth="1"/>
    <col min="517" max="517" width="5" style="8" bestFit="1" customWidth="1"/>
    <col min="518" max="518" width="5.33203125" style="8" bestFit="1" customWidth="1"/>
    <col min="519" max="519" width="3.109375" style="8" bestFit="1" customWidth="1"/>
    <col min="520" max="520" width="9" style="8" customWidth="1"/>
    <col min="521" max="521" width="7" style="8" bestFit="1" customWidth="1"/>
    <col min="522" max="522" width="6" style="8" bestFit="1" customWidth="1"/>
    <col min="523" max="523" width="16.109375" style="8" customWidth="1"/>
    <col min="524" max="524" width="5.44140625" style="8" bestFit="1" customWidth="1"/>
    <col min="525" max="525" width="17" style="8" customWidth="1"/>
    <col min="526" max="530" width="11.44140625" style="8"/>
    <col min="531" max="531" width="8.88671875" style="8" bestFit="1" customWidth="1"/>
    <col min="532" max="532" width="9.5546875" style="8" bestFit="1" customWidth="1"/>
    <col min="533" max="533" width="6.88671875" style="8" bestFit="1" customWidth="1"/>
    <col min="534" max="534" width="8.44140625" style="8" bestFit="1" customWidth="1"/>
    <col min="535" max="535" width="8" style="8" bestFit="1" customWidth="1"/>
    <col min="536" max="536" width="7.5546875" style="8" bestFit="1" customWidth="1"/>
    <col min="537" max="537" width="5.5546875" style="8" bestFit="1" customWidth="1"/>
    <col min="538" max="767" width="11.44140625" style="8"/>
    <col min="768" max="768" width="11.109375" style="8" bestFit="1" customWidth="1"/>
    <col min="769" max="769" width="10.33203125" style="8" bestFit="1" customWidth="1"/>
    <col min="770" max="770" width="7.109375" style="8" bestFit="1" customWidth="1"/>
    <col min="771" max="771" width="12.44140625" style="8" customWidth="1"/>
    <col min="772" max="772" width="6.6640625" style="8" bestFit="1" customWidth="1"/>
    <col min="773" max="773" width="5" style="8" bestFit="1" customWidth="1"/>
    <col min="774" max="774" width="5.33203125" style="8" bestFit="1" customWidth="1"/>
    <col min="775" max="775" width="3.109375" style="8" bestFit="1" customWidth="1"/>
    <col min="776" max="776" width="9" style="8" customWidth="1"/>
    <col min="777" max="777" width="7" style="8" bestFit="1" customWidth="1"/>
    <col min="778" max="778" width="6" style="8" bestFit="1" customWidth="1"/>
    <col min="779" max="779" width="16.109375" style="8" customWidth="1"/>
    <col min="780" max="780" width="5.44140625" style="8" bestFit="1" customWidth="1"/>
    <col min="781" max="781" width="17" style="8" customWidth="1"/>
    <col min="782" max="786" width="11.44140625" style="8"/>
    <col min="787" max="787" width="8.88671875" style="8" bestFit="1" customWidth="1"/>
    <col min="788" max="788" width="9.5546875" style="8" bestFit="1" customWidth="1"/>
    <col min="789" max="789" width="6.88671875" style="8" bestFit="1" customWidth="1"/>
    <col min="790" max="790" width="8.44140625" style="8" bestFit="1" customWidth="1"/>
    <col min="791" max="791" width="8" style="8" bestFit="1" customWidth="1"/>
    <col min="792" max="792" width="7.5546875" style="8" bestFit="1" customWidth="1"/>
    <col min="793" max="793" width="5.5546875" style="8" bestFit="1" customWidth="1"/>
    <col min="794" max="1023" width="11.44140625" style="8"/>
    <col min="1024" max="1024" width="11.109375" style="8" bestFit="1" customWidth="1"/>
    <col min="1025" max="1025" width="10.33203125" style="8" bestFit="1" customWidth="1"/>
    <col min="1026" max="1026" width="7.109375" style="8" bestFit="1" customWidth="1"/>
    <col min="1027" max="1027" width="12.44140625" style="8" customWidth="1"/>
    <col min="1028" max="1028" width="6.6640625" style="8" bestFit="1" customWidth="1"/>
    <col min="1029" max="1029" width="5" style="8" bestFit="1" customWidth="1"/>
    <col min="1030" max="1030" width="5.33203125" style="8" bestFit="1" customWidth="1"/>
    <col min="1031" max="1031" width="3.109375" style="8" bestFit="1" customWidth="1"/>
    <col min="1032" max="1032" width="9" style="8" customWidth="1"/>
    <col min="1033" max="1033" width="7" style="8" bestFit="1" customWidth="1"/>
    <col min="1034" max="1034" width="6" style="8" bestFit="1" customWidth="1"/>
    <col min="1035" max="1035" width="16.109375" style="8" customWidth="1"/>
    <col min="1036" max="1036" width="5.44140625" style="8" bestFit="1" customWidth="1"/>
    <col min="1037" max="1037" width="17" style="8" customWidth="1"/>
    <col min="1038" max="1042" width="11.44140625" style="8"/>
    <col min="1043" max="1043" width="8.88671875" style="8" bestFit="1" customWidth="1"/>
    <col min="1044" max="1044" width="9.5546875" style="8" bestFit="1" customWidth="1"/>
    <col min="1045" max="1045" width="6.88671875" style="8" bestFit="1" customWidth="1"/>
    <col min="1046" max="1046" width="8.44140625" style="8" bestFit="1" customWidth="1"/>
    <col min="1047" max="1047" width="8" style="8" bestFit="1" customWidth="1"/>
    <col min="1048" max="1048" width="7.5546875" style="8" bestFit="1" customWidth="1"/>
    <col min="1049" max="1049" width="5.5546875" style="8" bestFit="1" customWidth="1"/>
    <col min="1050" max="1279" width="11.44140625" style="8"/>
    <col min="1280" max="1280" width="11.109375" style="8" bestFit="1" customWidth="1"/>
    <col min="1281" max="1281" width="10.33203125" style="8" bestFit="1" customWidth="1"/>
    <col min="1282" max="1282" width="7.109375" style="8" bestFit="1" customWidth="1"/>
    <col min="1283" max="1283" width="12.44140625" style="8" customWidth="1"/>
    <col min="1284" max="1284" width="6.6640625" style="8" bestFit="1" customWidth="1"/>
    <col min="1285" max="1285" width="5" style="8" bestFit="1" customWidth="1"/>
    <col min="1286" max="1286" width="5.33203125" style="8" bestFit="1" customWidth="1"/>
    <col min="1287" max="1287" width="3.109375" style="8" bestFit="1" customWidth="1"/>
    <col min="1288" max="1288" width="9" style="8" customWidth="1"/>
    <col min="1289" max="1289" width="7" style="8" bestFit="1" customWidth="1"/>
    <col min="1290" max="1290" width="6" style="8" bestFit="1" customWidth="1"/>
    <col min="1291" max="1291" width="16.109375" style="8" customWidth="1"/>
    <col min="1292" max="1292" width="5.44140625" style="8" bestFit="1" customWidth="1"/>
    <col min="1293" max="1293" width="17" style="8" customWidth="1"/>
    <col min="1294" max="1298" width="11.44140625" style="8"/>
    <col min="1299" max="1299" width="8.88671875" style="8" bestFit="1" customWidth="1"/>
    <col min="1300" max="1300" width="9.5546875" style="8" bestFit="1" customWidth="1"/>
    <col min="1301" max="1301" width="6.88671875" style="8" bestFit="1" customWidth="1"/>
    <col min="1302" max="1302" width="8.44140625" style="8" bestFit="1" customWidth="1"/>
    <col min="1303" max="1303" width="8" style="8" bestFit="1" customWidth="1"/>
    <col min="1304" max="1304" width="7.5546875" style="8" bestFit="1" customWidth="1"/>
    <col min="1305" max="1305" width="5.5546875" style="8" bestFit="1" customWidth="1"/>
    <col min="1306" max="1535" width="11.44140625" style="8"/>
    <col min="1536" max="1536" width="11.109375" style="8" bestFit="1" customWidth="1"/>
    <col min="1537" max="1537" width="10.33203125" style="8" bestFit="1" customWidth="1"/>
    <col min="1538" max="1538" width="7.109375" style="8" bestFit="1" customWidth="1"/>
    <col min="1539" max="1539" width="12.44140625" style="8" customWidth="1"/>
    <col min="1540" max="1540" width="6.6640625" style="8" bestFit="1" customWidth="1"/>
    <col min="1541" max="1541" width="5" style="8" bestFit="1" customWidth="1"/>
    <col min="1542" max="1542" width="5.33203125" style="8" bestFit="1" customWidth="1"/>
    <col min="1543" max="1543" width="3.109375" style="8" bestFit="1" customWidth="1"/>
    <col min="1544" max="1544" width="9" style="8" customWidth="1"/>
    <col min="1545" max="1545" width="7" style="8" bestFit="1" customWidth="1"/>
    <col min="1546" max="1546" width="6" style="8" bestFit="1" customWidth="1"/>
    <col min="1547" max="1547" width="16.109375" style="8" customWidth="1"/>
    <col min="1548" max="1548" width="5.44140625" style="8" bestFit="1" customWidth="1"/>
    <col min="1549" max="1549" width="17" style="8" customWidth="1"/>
    <col min="1550" max="1554" width="11.44140625" style="8"/>
    <col min="1555" max="1555" width="8.88671875" style="8" bestFit="1" customWidth="1"/>
    <col min="1556" max="1556" width="9.5546875" style="8" bestFit="1" customWidth="1"/>
    <col min="1557" max="1557" width="6.88671875" style="8" bestFit="1" customWidth="1"/>
    <col min="1558" max="1558" width="8.44140625" style="8" bestFit="1" customWidth="1"/>
    <col min="1559" max="1559" width="8" style="8" bestFit="1" customWidth="1"/>
    <col min="1560" max="1560" width="7.5546875" style="8" bestFit="1" customWidth="1"/>
    <col min="1561" max="1561" width="5.5546875" style="8" bestFit="1" customWidth="1"/>
    <col min="1562" max="1791" width="11.44140625" style="8"/>
    <col min="1792" max="1792" width="11.109375" style="8" bestFit="1" customWidth="1"/>
    <col min="1793" max="1793" width="10.33203125" style="8" bestFit="1" customWidth="1"/>
    <col min="1794" max="1794" width="7.109375" style="8" bestFit="1" customWidth="1"/>
    <col min="1795" max="1795" width="12.44140625" style="8" customWidth="1"/>
    <col min="1796" max="1796" width="6.6640625" style="8" bestFit="1" customWidth="1"/>
    <col min="1797" max="1797" width="5" style="8" bestFit="1" customWidth="1"/>
    <col min="1798" max="1798" width="5.33203125" style="8" bestFit="1" customWidth="1"/>
    <col min="1799" max="1799" width="3.109375" style="8" bestFit="1" customWidth="1"/>
    <col min="1800" max="1800" width="9" style="8" customWidth="1"/>
    <col min="1801" max="1801" width="7" style="8" bestFit="1" customWidth="1"/>
    <col min="1802" max="1802" width="6" style="8" bestFit="1" customWidth="1"/>
    <col min="1803" max="1803" width="16.109375" style="8" customWidth="1"/>
    <col min="1804" max="1804" width="5.44140625" style="8" bestFit="1" customWidth="1"/>
    <col min="1805" max="1805" width="17" style="8" customWidth="1"/>
    <col min="1806" max="1810" width="11.44140625" style="8"/>
    <col min="1811" max="1811" width="8.88671875" style="8" bestFit="1" customWidth="1"/>
    <col min="1812" max="1812" width="9.5546875" style="8" bestFit="1" customWidth="1"/>
    <col min="1813" max="1813" width="6.88671875" style="8" bestFit="1" customWidth="1"/>
    <col min="1814" max="1814" width="8.44140625" style="8" bestFit="1" customWidth="1"/>
    <col min="1815" max="1815" width="8" style="8" bestFit="1" customWidth="1"/>
    <col min="1816" max="1816" width="7.5546875" style="8" bestFit="1" customWidth="1"/>
    <col min="1817" max="1817" width="5.5546875" style="8" bestFit="1" customWidth="1"/>
    <col min="1818" max="2047" width="11.44140625" style="8"/>
    <col min="2048" max="2048" width="11.109375" style="8" bestFit="1" customWidth="1"/>
    <col min="2049" max="2049" width="10.33203125" style="8" bestFit="1" customWidth="1"/>
    <col min="2050" max="2050" width="7.109375" style="8" bestFit="1" customWidth="1"/>
    <col min="2051" max="2051" width="12.44140625" style="8" customWidth="1"/>
    <col min="2052" max="2052" width="6.6640625" style="8" bestFit="1" customWidth="1"/>
    <col min="2053" max="2053" width="5" style="8" bestFit="1" customWidth="1"/>
    <col min="2054" max="2054" width="5.33203125" style="8" bestFit="1" customWidth="1"/>
    <col min="2055" max="2055" width="3.109375" style="8" bestFit="1" customWidth="1"/>
    <col min="2056" max="2056" width="9" style="8" customWidth="1"/>
    <col min="2057" max="2057" width="7" style="8" bestFit="1" customWidth="1"/>
    <col min="2058" max="2058" width="6" style="8" bestFit="1" customWidth="1"/>
    <col min="2059" max="2059" width="16.109375" style="8" customWidth="1"/>
    <col min="2060" max="2060" width="5.44140625" style="8" bestFit="1" customWidth="1"/>
    <col min="2061" max="2061" width="17" style="8" customWidth="1"/>
    <col min="2062" max="2066" width="11.44140625" style="8"/>
    <col min="2067" max="2067" width="8.88671875" style="8" bestFit="1" customWidth="1"/>
    <col min="2068" max="2068" width="9.5546875" style="8" bestFit="1" customWidth="1"/>
    <col min="2069" max="2069" width="6.88671875" style="8" bestFit="1" customWidth="1"/>
    <col min="2070" max="2070" width="8.44140625" style="8" bestFit="1" customWidth="1"/>
    <col min="2071" max="2071" width="8" style="8" bestFit="1" customWidth="1"/>
    <col min="2072" max="2072" width="7.5546875" style="8" bestFit="1" customWidth="1"/>
    <col min="2073" max="2073" width="5.5546875" style="8" bestFit="1" customWidth="1"/>
    <col min="2074" max="2303" width="11.44140625" style="8"/>
    <col min="2304" max="2304" width="11.109375" style="8" bestFit="1" customWidth="1"/>
    <col min="2305" max="2305" width="10.33203125" style="8" bestFit="1" customWidth="1"/>
    <col min="2306" max="2306" width="7.109375" style="8" bestFit="1" customWidth="1"/>
    <col min="2307" max="2307" width="12.44140625" style="8" customWidth="1"/>
    <col min="2308" max="2308" width="6.6640625" style="8" bestFit="1" customWidth="1"/>
    <col min="2309" max="2309" width="5" style="8" bestFit="1" customWidth="1"/>
    <col min="2310" max="2310" width="5.33203125" style="8" bestFit="1" customWidth="1"/>
    <col min="2311" max="2311" width="3.109375" style="8" bestFit="1" customWidth="1"/>
    <col min="2312" max="2312" width="9" style="8" customWidth="1"/>
    <col min="2313" max="2313" width="7" style="8" bestFit="1" customWidth="1"/>
    <col min="2314" max="2314" width="6" style="8" bestFit="1" customWidth="1"/>
    <col min="2315" max="2315" width="16.109375" style="8" customWidth="1"/>
    <col min="2316" max="2316" width="5.44140625" style="8" bestFit="1" customWidth="1"/>
    <col min="2317" max="2317" width="17" style="8" customWidth="1"/>
    <col min="2318" max="2322" width="11.44140625" style="8"/>
    <col min="2323" max="2323" width="8.88671875" style="8" bestFit="1" customWidth="1"/>
    <col min="2324" max="2324" width="9.5546875" style="8" bestFit="1" customWidth="1"/>
    <col min="2325" max="2325" width="6.88671875" style="8" bestFit="1" customWidth="1"/>
    <col min="2326" max="2326" width="8.44140625" style="8" bestFit="1" customWidth="1"/>
    <col min="2327" max="2327" width="8" style="8" bestFit="1" customWidth="1"/>
    <col min="2328" max="2328" width="7.5546875" style="8" bestFit="1" customWidth="1"/>
    <col min="2329" max="2329" width="5.5546875" style="8" bestFit="1" customWidth="1"/>
    <col min="2330" max="2559" width="11.44140625" style="8"/>
    <col min="2560" max="2560" width="11.109375" style="8" bestFit="1" customWidth="1"/>
    <col min="2561" max="2561" width="10.33203125" style="8" bestFit="1" customWidth="1"/>
    <col min="2562" max="2562" width="7.109375" style="8" bestFit="1" customWidth="1"/>
    <col min="2563" max="2563" width="12.44140625" style="8" customWidth="1"/>
    <col min="2564" max="2564" width="6.6640625" style="8" bestFit="1" customWidth="1"/>
    <col min="2565" max="2565" width="5" style="8" bestFit="1" customWidth="1"/>
    <col min="2566" max="2566" width="5.33203125" style="8" bestFit="1" customWidth="1"/>
    <col min="2567" max="2567" width="3.109375" style="8" bestFit="1" customWidth="1"/>
    <col min="2568" max="2568" width="9" style="8" customWidth="1"/>
    <col min="2569" max="2569" width="7" style="8" bestFit="1" customWidth="1"/>
    <col min="2570" max="2570" width="6" style="8" bestFit="1" customWidth="1"/>
    <col min="2571" max="2571" width="16.109375" style="8" customWidth="1"/>
    <col min="2572" max="2572" width="5.44140625" style="8" bestFit="1" customWidth="1"/>
    <col min="2573" max="2573" width="17" style="8" customWidth="1"/>
    <col min="2574" max="2578" width="11.44140625" style="8"/>
    <col min="2579" max="2579" width="8.88671875" style="8" bestFit="1" customWidth="1"/>
    <col min="2580" max="2580" width="9.5546875" style="8" bestFit="1" customWidth="1"/>
    <col min="2581" max="2581" width="6.88671875" style="8" bestFit="1" customWidth="1"/>
    <col min="2582" max="2582" width="8.44140625" style="8" bestFit="1" customWidth="1"/>
    <col min="2583" max="2583" width="8" style="8" bestFit="1" customWidth="1"/>
    <col min="2584" max="2584" width="7.5546875" style="8" bestFit="1" customWidth="1"/>
    <col min="2585" max="2585" width="5.5546875" style="8" bestFit="1" customWidth="1"/>
    <col min="2586" max="2815" width="11.44140625" style="8"/>
    <col min="2816" max="2816" width="11.109375" style="8" bestFit="1" customWidth="1"/>
    <col min="2817" max="2817" width="10.33203125" style="8" bestFit="1" customWidth="1"/>
    <col min="2818" max="2818" width="7.109375" style="8" bestFit="1" customWidth="1"/>
    <col min="2819" max="2819" width="12.44140625" style="8" customWidth="1"/>
    <col min="2820" max="2820" width="6.6640625" style="8" bestFit="1" customWidth="1"/>
    <col min="2821" max="2821" width="5" style="8" bestFit="1" customWidth="1"/>
    <col min="2822" max="2822" width="5.33203125" style="8" bestFit="1" customWidth="1"/>
    <col min="2823" max="2823" width="3.109375" style="8" bestFit="1" customWidth="1"/>
    <col min="2824" max="2824" width="9" style="8" customWidth="1"/>
    <col min="2825" max="2825" width="7" style="8" bestFit="1" customWidth="1"/>
    <col min="2826" max="2826" width="6" style="8" bestFit="1" customWidth="1"/>
    <col min="2827" max="2827" width="16.109375" style="8" customWidth="1"/>
    <col min="2828" max="2828" width="5.44140625" style="8" bestFit="1" customWidth="1"/>
    <col min="2829" max="2829" width="17" style="8" customWidth="1"/>
    <col min="2830" max="2834" width="11.44140625" style="8"/>
    <col min="2835" max="2835" width="8.88671875" style="8" bestFit="1" customWidth="1"/>
    <col min="2836" max="2836" width="9.5546875" style="8" bestFit="1" customWidth="1"/>
    <col min="2837" max="2837" width="6.88671875" style="8" bestFit="1" customWidth="1"/>
    <col min="2838" max="2838" width="8.44140625" style="8" bestFit="1" customWidth="1"/>
    <col min="2839" max="2839" width="8" style="8" bestFit="1" customWidth="1"/>
    <col min="2840" max="2840" width="7.5546875" style="8" bestFit="1" customWidth="1"/>
    <col min="2841" max="2841" width="5.5546875" style="8" bestFit="1" customWidth="1"/>
    <col min="2842" max="3071" width="11.44140625" style="8"/>
    <col min="3072" max="3072" width="11.109375" style="8" bestFit="1" customWidth="1"/>
    <col min="3073" max="3073" width="10.33203125" style="8" bestFit="1" customWidth="1"/>
    <col min="3074" max="3074" width="7.109375" style="8" bestFit="1" customWidth="1"/>
    <col min="3075" max="3075" width="12.44140625" style="8" customWidth="1"/>
    <col min="3076" max="3076" width="6.6640625" style="8" bestFit="1" customWidth="1"/>
    <col min="3077" max="3077" width="5" style="8" bestFit="1" customWidth="1"/>
    <col min="3078" max="3078" width="5.33203125" style="8" bestFit="1" customWidth="1"/>
    <col min="3079" max="3079" width="3.109375" style="8" bestFit="1" customWidth="1"/>
    <col min="3080" max="3080" width="9" style="8" customWidth="1"/>
    <col min="3081" max="3081" width="7" style="8" bestFit="1" customWidth="1"/>
    <col min="3082" max="3082" width="6" style="8" bestFit="1" customWidth="1"/>
    <col min="3083" max="3083" width="16.109375" style="8" customWidth="1"/>
    <col min="3084" max="3084" width="5.44140625" style="8" bestFit="1" customWidth="1"/>
    <col min="3085" max="3085" width="17" style="8" customWidth="1"/>
    <col min="3086" max="3090" width="11.44140625" style="8"/>
    <col min="3091" max="3091" width="8.88671875" style="8" bestFit="1" customWidth="1"/>
    <col min="3092" max="3092" width="9.5546875" style="8" bestFit="1" customWidth="1"/>
    <col min="3093" max="3093" width="6.88671875" style="8" bestFit="1" customWidth="1"/>
    <col min="3094" max="3094" width="8.44140625" style="8" bestFit="1" customWidth="1"/>
    <col min="3095" max="3095" width="8" style="8" bestFit="1" customWidth="1"/>
    <col min="3096" max="3096" width="7.5546875" style="8" bestFit="1" customWidth="1"/>
    <col min="3097" max="3097" width="5.5546875" style="8" bestFit="1" customWidth="1"/>
    <col min="3098" max="3327" width="11.44140625" style="8"/>
    <col min="3328" max="3328" width="11.109375" style="8" bestFit="1" customWidth="1"/>
    <col min="3329" max="3329" width="10.33203125" style="8" bestFit="1" customWidth="1"/>
    <col min="3330" max="3330" width="7.109375" style="8" bestFit="1" customWidth="1"/>
    <col min="3331" max="3331" width="12.44140625" style="8" customWidth="1"/>
    <col min="3332" max="3332" width="6.6640625" style="8" bestFit="1" customWidth="1"/>
    <col min="3333" max="3333" width="5" style="8" bestFit="1" customWidth="1"/>
    <col min="3334" max="3334" width="5.33203125" style="8" bestFit="1" customWidth="1"/>
    <col min="3335" max="3335" width="3.109375" style="8" bestFit="1" customWidth="1"/>
    <col min="3336" max="3336" width="9" style="8" customWidth="1"/>
    <col min="3337" max="3337" width="7" style="8" bestFit="1" customWidth="1"/>
    <col min="3338" max="3338" width="6" style="8" bestFit="1" customWidth="1"/>
    <col min="3339" max="3339" width="16.109375" style="8" customWidth="1"/>
    <col min="3340" max="3340" width="5.44140625" style="8" bestFit="1" customWidth="1"/>
    <col min="3341" max="3341" width="17" style="8" customWidth="1"/>
    <col min="3342" max="3346" width="11.44140625" style="8"/>
    <col min="3347" max="3347" width="8.88671875" style="8" bestFit="1" customWidth="1"/>
    <col min="3348" max="3348" width="9.5546875" style="8" bestFit="1" customWidth="1"/>
    <col min="3349" max="3349" width="6.88671875" style="8" bestFit="1" customWidth="1"/>
    <col min="3350" max="3350" width="8.44140625" style="8" bestFit="1" customWidth="1"/>
    <col min="3351" max="3351" width="8" style="8" bestFit="1" customWidth="1"/>
    <col min="3352" max="3352" width="7.5546875" style="8" bestFit="1" customWidth="1"/>
    <col min="3353" max="3353" width="5.5546875" style="8" bestFit="1" customWidth="1"/>
    <col min="3354" max="3583" width="11.44140625" style="8"/>
    <col min="3584" max="3584" width="11.109375" style="8" bestFit="1" customWidth="1"/>
    <col min="3585" max="3585" width="10.33203125" style="8" bestFit="1" customWidth="1"/>
    <col min="3586" max="3586" width="7.109375" style="8" bestFit="1" customWidth="1"/>
    <col min="3587" max="3587" width="12.44140625" style="8" customWidth="1"/>
    <col min="3588" max="3588" width="6.6640625" style="8" bestFit="1" customWidth="1"/>
    <col min="3589" max="3589" width="5" style="8" bestFit="1" customWidth="1"/>
    <col min="3590" max="3590" width="5.33203125" style="8" bestFit="1" customWidth="1"/>
    <col min="3591" max="3591" width="3.109375" style="8" bestFit="1" customWidth="1"/>
    <col min="3592" max="3592" width="9" style="8" customWidth="1"/>
    <col min="3593" max="3593" width="7" style="8" bestFit="1" customWidth="1"/>
    <col min="3594" max="3594" width="6" style="8" bestFit="1" customWidth="1"/>
    <col min="3595" max="3595" width="16.109375" style="8" customWidth="1"/>
    <col min="3596" max="3596" width="5.44140625" style="8" bestFit="1" customWidth="1"/>
    <col min="3597" max="3597" width="17" style="8" customWidth="1"/>
    <col min="3598" max="3602" width="11.44140625" style="8"/>
    <col min="3603" max="3603" width="8.88671875" style="8" bestFit="1" customWidth="1"/>
    <col min="3604" max="3604" width="9.5546875" style="8" bestFit="1" customWidth="1"/>
    <col min="3605" max="3605" width="6.88671875" style="8" bestFit="1" customWidth="1"/>
    <col min="3606" max="3606" width="8.44140625" style="8" bestFit="1" customWidth="1"/>
    <col min="3607" max="3607" width="8" style="8" bestFit="1" customWidth="1"/>
    <col min="3608" max="3608" width="7.5546875" style="8" bestFit="1" customWidth="1"/>
    <col min="3609" max="3609" width="5.5546875" style="8" bestFit="1" customWidth="1"/>
    <col min="3610" max="3839" width="11.44140625" style="8"/>
    <col min="3840" max="3840" width="11.109375" style="8" bestFit="1" customWidth="1"/>
    <col min="3841" max="3841" width="10.33203125" style="8" bestFit="1" customWidth="1"/>
    <col min="3842" max="3842" width="7.109375" style="8" bestFit="1" customWidth="1"/>
    <col min="3843" max="3843" width="12.44140625" style="8" customWidth="1"/>
    <col min="3844" max="3844" width="6.6640625" style="8" bestFit="1" customWidth="1"/>
    <col min="3845" max="3845" width="5" style="8" bestFit="1" customWidth="1"/>
    <col min="3846" max="3846" width="5.33203125" style="8" bestFit="1" customWidth="1"/>
    <col min="3847" max="3847" width="3.109375" style="8" bestFit="1" customWidth="1"/>
    <col min="3848" max="3848" width="9" style="8" customWidth="1"/>
    <col min="3849" max="3849" width="7" style="8" bestFit="1" customWidth="1"/>
    <col min="3850" max="3850" width="6" style="8" bestFit="1" customWidth="1"/>
    <col min="3851" max="3851" width="16.109375" style="8" customWidth="1"/>
    <col min="3852" max="3852" width="5.44140625" style="8" bestFit="1" customWidth="1"/>
    <col min="3853" max="3853" width="17" style="8" customWidth="1"/>
    <col min="3854" max="3858" width="11.44140625" style="8"/>
    <col min="3859" max="3859" width="8.88671875" style="8" bestFit="1" customWidth="1"/>
    <col min="3860" max="3860" width="9.5546875" style="8" bestFit="1" customWidth="1"/>
    <col min="3861" max="3861" width="6.88671875" style="8" bestFit="1" customWidth="1"/>
    <col min="3862" max="3862" width="8.44140625" style="8" bestFit="1" customWidth="1"/>
    <col min="3863" max="3863" width="8" style="8" bestFit="1" customWidth="1"/>
    <col min="3864" max="3864" width="7.5546875" style="8" bestFit="1" customWidth="1"/>
    <col min="3865" max="3865" width="5.5546875" style="8" bestFit="1" customWidth="1"/>
    <col min="3866" max="4095" width="11.44140625" style="8"/>
    <col min="4096" max="4096" width="11.109375" style="8" bestFit="1" customWidth="1"/>
    <col min="4097" max="4097" width="10.33203125" style="8" bestFit="1" customWidth="1"/>
    <col min="4098" max="4098" width="7.109375" style="8" bestFit="1" customWidth="1"/>
    <col min="4099" max="4099" width="12.44140625" style="8" customWidth="1"/>
    <col min="4100" max="4100" width="6.6640625" style="8" bestFit="1" customWidth="1"/>
    <col min="4101" max="4101" width="5" style="8" bestFit="1" customWidth="1"/>
    <col min="4102" max="4102" width="5.33203125" style="8" bestFit="1" customWidth="1"/>
    <col min="4103" max="4103" width="3.109375" style="8" bestFit="1" customWidth="1"/>
    <col min="4104" max="4104" width="9" style="8" customWidth="1"/>
    <col min="4105" max="4105" width="7" style="8" bestFit="1" customWidth="1"/>
    <col min="4106" max="4106" width="6" style="8" bestFit="1" customWidth="1"/>
    <col min="4107" max="4107" width="16.109375" style="8" customWidth="1"/>
    <col min="4108" max="4108" width="5.44140625" style="8" bestFit="1" customWidth="1"/>
    <col min="4109" max="4109" width="17" style="8" customWidth="1"/>
    <col min="4110" max="4114" width="11.44140625" style="8"/>
    <col min="4115" max="4115" width="8.88671875" style="8" bestFit="1" customWidth="1"/>
    <col min="4116" max="4116" width="9.5546875" style="8" bestFit="1" customWidth="1"/>
    <col min="4117" max="4117" width="6.88671875" style="8" bestFit="1" customWidth="1"/>
    <col min="4118" max="4118" width="8.44140625" style="8" bestFit="1" customWidth="1"/>
    <col min="4119" max="4119" width="8" style="8" bestFit="1" customWidth="1"/>
    <col min="4120" max="4120" width="7.5546875" style="8" bestFit="1" customWidth="1"/>
    <col min="4121" max="4121" width="5.5546875" style="8" bestFit="1" customWidth="1"/>
    <col min="4122" max="4351" width="11.44140625" style="8"/>
    <col min="4352" max="4352" width="11.109375" style="8" bestFit="1" customWidth="1"/>
    <col min="4353" max="4353" width="10.33203125" style="8" bestFit="1" customWidth="1"/>
    <col min="4354" max="4354" width="7.109375" style="8" bestFit="1" customWidth="1"/>
    <col min="4355" max="4355" width="12.44140625" style="8" customWidth="1"/>
    <col min="4356" max="4356" width="6.6640625" style="8" bestFit="1" customWidth="1"/>
    <col min="4357" max="4357" width="5" style="8" bestFit="1" customWidth="1"/>
    <col min="4358" max="4358" width="5.33203125" style="8" bestFit="1" customWidth="1"/>
    <col min="4359" max="4359" width="3.109375" style="8" bestFit="1" customWidth="1"/>
    <col min="4360" max="4360" width="9" style="8" customWidth="1"/>
    <col min="4361" max="4361" width="7" style="8" bestFit="1" customWidth="1"/>
    <col min="4362" max="4362" width="6" style="8" bestFit="1" customWidth="1"/>
    <col min="4363" max="4363" width="16.109375" style="8" customWidth="1"/>
    <col min="4364" max="4364" width="5.44140625" style="8" bestFit="1" customWidth="1"/>
    <col min="4365" max="4365" width="17" style="8" customWidth="1"/>
    <col min="4366" max="4370" width="11.44140625" style="8"/>
    <col min="4371" max="4371" width="8.88671875" style="8" bestFit="1" customWidth="1"/>
    <col min="4372" max="4372" width="9.5546875" style="8" bestFit="1" customWidth="1"/>
    <col min="4373" max="4373" width="6.88671875" style="8" bestFit="1" customWidth="1"/>
    <col min="4374" max="4374" width="8.44140625" style="8" bestFit="1" customWidth="1"/>
    <col min="4375" max="4375" width="8" style="8" bestFit="1" customWidth="1"/>
    <col min="4376" max="4376" width="7.5546875" style="8" bestFit="1" customWidth="1"/>
    <col min="4377" max="4377" width="5.5546875" style="8" bestFit="1" customWidth="1"/>
    <col min="4378" max="4607" width="11.44140625" style="8"/>
    <col min="4608" max="4608" width="11.109375" style="8" bestFit="1" customWidth="1"/>
    <col min="4609" max="4609" width="10.33203125" style="8" bestFit="1" customWidth="1"/>
    <col min="4610" max="4610" width="7.109375" style="8" bestFit="1" customWidth="1"/>
    <col min="4611" max="4611" width="12.44140625" style="8" customWidth="1"/>
    <col min="4612" max="4612" width="6.6640625" style="8" bestFit="1" customWidth="1"/>
    <col min="4613" max="4613" width="5" style="8" bestFit="1" customWidth="1"/>
    <col min="4614" max="4614" width="5.33203125" style="8" bestFit="1" customWidth="1"/>
    <col min="4615" max="4615" width="3.109375" style="8" bestFit="1" customWidth="1"/>
    <col min="4616" max="4616" width="9" style="8" customWidth="1"/>
    <col min="4617" max="4617" width="7" style="8" bestFit="1" customWidth="1"/>
    <col min="4618" max="4618" width="6" style="8" bestFit="1" customWidth="1"/>
    <col min="4619" max="4619" width="16.109375" style="8" customWidth="1"/>
    <col min="4620" max="4620" width="5.44140625" style="8" bestFit="1" customWidth="1"/>
    <col min="4621" max="4621" width="17" style="8" customWidth="1"/>
    <col min="4622" max="4626" width="11.44140625" style="8"/>
    <col min="4627" max="4627" width="8.88671875" style="8" bestFit="1" customWidth="1"/>
    <col min="4628" max="4628" width="9.5546875" style="8" bestFit="1" customWidth="1"/>
    <col min="4629" max="4629" width="6.88671875" style="8" bestFit="1" customWidth="1"/>
    <col min="4630" max="4630" width="8.44140625" style="8" bestFit="1" customWidth="1"/>
    <col min="4631" max="4631" width="8" style="8" bestFit="1" customWidth="1"/>
    <col min="4632" max="4632" width="7.5546875" style="8" bestFit="1" customWidth="1"/>
    <col min="4633" max="4633" width="5.5546875" style="8" bestFit="1" customWidth="1"/>
    <col min="4634" max="4863" width="11.44140625" style="8"/>
    <col min="4864" max="4864" width="11.109375" style="8" bestFit="1" customWidth="1"/>
    <col min="4865" max="4865" width="10.33203125" style="8" bestFit="1" customWidth="1"/>
    <col min="4866" max="4866" width="7.109375" style="8" bestFit="1" customWidth="1"/>
    <col min="4867" max="4867" width="12.44140625" style="8" customWidth="1"/>
    <col min="4868" max="4868" width="6.6640625" style="8" bestFit="1" customWidth="1"/>
    <col min="4869" max="4869" width="5" style="8" bestFit="1" customWidth="1"/>
    <col min="4870" max="4870" width="5.33203125" style="8" bestFit="1" customWidth="1"/>
    <col min="4871" max="4871" width="3.109375" style="8" bestFit="1" customWidth="1"/>
    <col min="4872" max="4872" width="9" style="8" customWidth="1"/>
    <col min="4873" max="4873" width="7" style="8" bestFit="1" customWidth="1"/>
    <col min="4874" max="4874" width="6" style="8" bestFit="1" customWidth="1"/>
    <col min="4875" max="4875" width="16.109375" style="8" customWidth="1"/>
    <col min="4876" max="4876" width="5.44140625" style="8" bestFit="1" customWidth="1"/>
    <col min="4877" max="4877" width="17" style="8" customWidth="1"/>
    <col min="4878" max="4882" width="11.44140625" style="8"/>
    <col min="4883" max="4883" width="8.88671875" style="8" bestFit="1" customWidth="1"/>
    <col min="4884" max="4884" width="9.5546875" style="8" bestFit="1" customWidth="1"/>
    <col min="4885" max="4885" width="6.88671875" style="8" bestFit="1" customWidth="1"/>
    <col min="4886" max="4886" width="8.44140625" style="8" bestFit="1" customWidth="1"/>
    <col min="4887" max="4887" width="8" style="8" bestFit="1" customWidth="1"/>
    <col min="4888" max="4888" width="7.5546875" style="8" bestFit="1" customWidth="1"/>
    <col min="4889" max="4889" width="5.5546875" style="8" bestFit="1" customWidth="1"/>
    <col min="4890" max="5119" width="11.44140625" style="8"/>
    <col min="5120" max="5120" width="11.109375" style="8" bestFit="1" customWidth="1"/>
    <col min="5121" max="5121" width="10.33203125" style="8" bestFit="1" customWidth="1"/>
    <col min="5122" max="5122" width="7.109375" style="8" bestFit="1" customWidth="1"/>
    <col min="5123" max="5123" width="12.44140625" style="8" customWidth="1"/>
    <col min="5124" max="5124" width="6.6640625" style="8" bestFit="1" customWidth="1"/>
    <col min="5125" max="5125" width="5" style="8" bestFit="1" customWidth="1"/>
    <col min="5126" max="5126" width="5.33203125" style="8" bestFit="1" customWidth="1"/>
    <col min="5127" max="5127" width="3.109375" style="8" bestFit="1" customWidth="1"/>
    <col min="5128" max="5128" width="9" style="8" customWidth="1"/>
    <col min="5129" max="5129" width="7" style="8" bestFit="1" customWidth="1"/>
    <col min="5130" max="5130" width="6" style="8" bestFit="1" customWidth="1"/>
    <col min="5131" max="5131" width="16.109375" style="8" customWidth="1"/>
    <col min="5132" max="5132" width="5.44140625" style="8" bestFit="1" customWidth="1"/>
    <col min="5133" max="5133" width="17" style="8" customWidth="1"/>
    <col min="5134" max="5138" width="11.44140625" style="8"/>
    <col min="5139" max="5139" width="8.88671875" style="8" bestFit="1" customWidth="1"/>
    <col min="5140" max="5140" width="9.5546875" style="8" bestFit="1" customWidth="1"/>
    <col min="5141" max="5141" width="6.88671875" style="8" bestFit="1" customWidth="1"/>
    <col min="5142" max="5142" width="8.44140625" style="8" bestFit="1" customWidth="1"/>
    <col min="5143" max="5143" width="8" style="8" bestFit="1" customWidth="1"/>
    <col min="5144" max="5144" width="7.5546875" style="8" bestFit="1" customWidth="1"/>
    <col min="5145" max="5145" width="5.5546875" style="8" bestFit="1" customWidth="1"/>
    <col min="5146" max="5375" width="11.44140625" style="8"/>
    <col min="5376" max="5376" width="11.109375" style="8" bestFit="1" customWidth="1"/>
    <col min="5377" max="5377" width="10.33203125" style="8" bestFit="1" customWidth="1"/>
    <col min="5378" max="5378" width="7.109375" style="8" bestFit="1" customWidth="1"/>
    <col min="5379" max="5379" width="12.44140625" style="8" customWidth="1"/>
    <col min="5380" max="5380" width="6.6640625" style="8" bestFit="1" customWidth="1"/>
    <col min="5381" max="5381" width="5" style="8" bestFit="1" customWidth="1"/>
    <col min="5382" max="5382" width="5.33203125" style="8" bestFit="1" customWidth="1"/>
    <col min="5383" max="5383" width="3.109375" style="8" bestFit="1" customWidth="1"/>
    <col min="5384" max="5384" width="9" style="8" customWidth="1"/>
    <col min="5385" max="5385" width="7" style="8" bestFit="1" customWidth="1"/>
    <col min="5386" max="5386" width="6" style="8" bestFit="1" customWidth="1"/>
    <col min="5387" max="5387" width="16.109375" style="8" customWidth="1"/>
    <col min="5388" max="5388" width="5.44140625" style="8" bestFit="1" customWidth="1"/>
    <col min="5389" max="5389" width="17" style="8" customWidth="1"/>
    <col min="5390" max="5394" width="11.44140625" style="8"/>
    <col min="5395" max="5395" width="8.88671875" style="8" bestFit="1" customWidth="1"/>
    <col min="5396" max="5396" width="9.5546875" style="8" bestFit="1" customWidth="1"/>
    <col min="5397" max="5397" width="6.88671875" style="8" bestFit="1" customWidth="1"/>
    <col min="5398" max="5398" width="8.44140625" style="8" bestFit="1" customWidth="1"/>
    <col min="5399" max="5399" width="8" style="8" bestFit="1" customWidth="1"/>
    <col min="5400" max="5400" width="7.5546875" style="8" bestFit="1" customWidth="1"/>
    <col min="5401" max="5401" width="5.5546875" style="8" bestFit="1" customWidth="1"/>
    <col min="5402" max="5631" width="11.44140625" style="8"/>
    <col min="5632" max="5632" width="11.109375" style="8" bestFit="1" customWidth="1"/>
    <col min="5633" max="5633" width="10.33203125" style="8" bestFit="1" customWidth="1"/>
    <col min="5634" max="5634" width="7.109375" style="8" bestFit="1" customWidth="1"/>
    <col min="5635" max="5635" width="12.44140625" style="8" customWidth="1"/>
    <col min="5636" max="5636" width="6.6640625" style="8" bestFit="1" customWidth="1"/>
    <col min="5637" max="5637" width="5" style="8" bestFit="1" customWidth="1"/>
    <col min="5638" max="5638" width="5.33203125" style="8" bestFit="1" customWidth="1"/>
    <col min="5639" max="5639" width="3.109375" style="8" bestFit="1" customWidth="1"/>
    <col min="5640" max="5640" width="9" style="8" customWidth="1"/>
    <col min="5641" max="5641" width="7" style="8" bestFit="1" customWidth="1"/>
    <col min="5642" max="5642" width="6" style="8" bestFit="1" customWidth="1"/>
    <col min="5643" max="5643" width="16.109375" style="8" customWidth="1"/>
    <col min="5644" max="5644" width="5.44140625" style="8" bestFit="1" customWidth="1"/>
    <col min="5645" max="5645" width="17" style="8" customWidth="1"/>
    <col min="5646" max="5650" width="11.44140625" style="8"/>
    <col min="5651" max="5651" width="8.88671875" style="8" bestFit="1" customWidth="1"/>
    <col min="5652" max="5652" width="9.5546875" style="8" bestFit="1" customWidth="1"/>
    <col min="5653" max="5653" width="6.88671875" style="8" bestFit="1" customWidth="1"/>
    <col min="5654" max="5654" width="8.44140625" style="8" bestFit="1" customWidth="1"/>
    <col min="5655" max="5655" width="8" style="8" bestFit="1" customWidth="1"/>
    <col min="5656" max="5656" width="7.5546875" style="8" bestFit="1" customWidth="1"/>
    <col min="5657" max="5657" width="5.5546875" style="8" bestFit="1" customWidth="1"/>
    <col min="5658" max="5887" width="11.44140625" style="8"/>
    <col min="5888" max="5888" width="11.109375" style="8" bestFit="1" customWidth="1"/>
    <col min="5889" max="5889" width="10.33203125" style="8" bestFit="1" customWidth="1"/>
    <col min="5890" max="5890" width="7.109375" style="8" bestFit="1" customWidth="1"/>
    <col min="5891" max="5891" width="12.44140625" style="8" customWidth="1"/>
    <col min="5892" max="5892" width="6.6640625" style="8" bestFit="1" customWidth="1"/>
    <col min="5893" max="5893" width="5" style="8" bestFit="1" customWidth="1"/>
    <col min="5894" max="5894" width="5.33203125" style="8" bestFit="1" customWidth="1"/>
    <col min="5895" max="5895" width="3.109375" style="8" bestFit="1" customWidth="1"/>
    <col min="5896" max="5896" width="9" style="8" customWidth="1"/>
    <col min="5897" max="5897" width="7" style="8" bestFit="1" customWidth="1"/>
    <col min="5898" max="5898" width="6" style="8" bestFit="1" customWidth="1"/>
    <col min="5899" max="5899" width="16.109375" style="8" customWidth="1"/>
    <col min="5900" max="5900" width="5.44140625" style="8" bestFit="1" customWidth="1"/>
    <col min="5901" max="5901" width="17" style="8" customWidth="1"/>
    <col min="5902" max="5906" width="11.44140625" style="8"/>
    <col min="5907" max="5907" width="8.88671875" style="8" bestFit="1" customWidth="1"/>
    <col min="5908" max="5908" width="9.5546875" style="8" bestFit="1" customWidth="1"/>
    <col min="5909" max="5909" width="6.88671875" style="8" bestFit="1" customWidth="1"/>
    <col min="5910" max="5910" width="8.44140625" style="8" bestFit="1" customWidth="1"/>
    <col min="5911" max="5911" width="8" style="8" bestFit="1" customWidth="1"/>
    <col min="5912" max="5912" width="7.5546875" style="8" bestFit="1" customWidth="1"/>
    <col min="5913" max="5913" width="5.5546875" style="8" bestFit="1" customWidth="1"/>
    <col min="5914" max="6143" width="11.44140625" style="8"/>
    <col min="6144" max="6144" width="11.109375" style="8" bestFit="1" customWidth="1"/>
    <col min="6145" max="6145" width="10.33203125" style="8" bestFit="1" customWidth="1"/>
    <col min="6146" max="6146" width="7.109375" style="8" bestFit="1" customWidth="1"/>
    <col min="6147" max="6147" width="12.44140625" style="8" customWidth="1"/>
    <col min="6148" max="6148" width="6.6640625" style="8" bestFit="1" customWidth="1"/>
    <col min="6149" max="6149" width="5" style="8" bestFit="1" customWidth="1"/>
    <col min="6150" max="6150" width="5.33203125" style="8" bestFit="1" customWidth="1"/>
    <col min="6151" max="6151" width="3.109375" style="8" bestFit="1" customWidth="1"/>
    <col min="6152" max="6152" width="9" style="8" customWidth="1"/>
    <col min="6153" max="6153" width="7" style="8" bestFit="1" customWidth="1"/>
    <col min="6154" max="6154" width="6" style="8" bestFit="1" customWidth="1"/>
    <col min="6155" max="6155" width="16.109375" style="8" customWidth="1"/>
    <col min="6156" max="6156" width="5.44140625" style="8" bestFit="1" customWidth="1"/>
    <col min="6157" max="6157" width="17" style="8" customWidth="1"/>
    <col min="6158" max="6162" width="11.44140625" style="8"/>
    <col min="6163" max="6163" width="8.88671875" style="8" bestFit="1" customWidth="1"/>
    <col min="6164" max="6164" width="9.5546875" style="8" bestFit="1" customWidth="1"/>
    <col min="6165" max="6165" width="6.88671875" style="8" bestFit="1" customWidth="1"/>
    <col min="6166" max="6166" width="8.44140625" style="8" bestFit="1" customWidth="1"/>
    <col min="6167" max="6167" width="8" style="8" bestFit="1" customWidth="1"/>
    <col min="6168" max="6168" width="7.5546875" style="8" bestFit="1" customWidth="1"/>
    <col min="6169" max="6169" width="5.5546875" style="8" bestFit="1" customWidth="1"/>
    <col min="6170" max="6399" width="11.44140625" style="8"/>
    <col min="6400" max="6400" width="11.109375" style="8" bestFit="1" customWidth="1"/>
    <col min="6401" max="6401" width="10.33203125" style="8" bestFit="1" customWidth="1"/>
    <col min="6402" max="6402" width="7.109375" style="8" bestFit="1" customWidth="1"/>
    <col min="6403" max="6403" width="12.44140625" style="8" customWidth="1"/>
    <col min="6404" max="6404" width="6.6640625" style="8" bestFit="1" customWidth="1"/>
    <col min="6405" max="6405" width="5" style="8" bestFit="1" customWidth="1"/>
    <col min="6406" max="6406" width="5.33203125" style="8" bestFit="1" customWidth="1"/>
    <col min="6407" max="6407" width="3.109375" style="8" bestFit="1" customWidth="1"/>
    <col min="6408" max="6408" width="9" style="8" customWidth="1"/>
    <col min="6409" max="6409" width="7" style="8" bestFit="1" customWidth="1"/>
    <col min="6410" max="6410" width="6" style="8" bestFit="1" customWidth="1"/>
    <col min="6411" max="6411" width="16.109375" style="8" customWidth="1"/>
    <col min="6412" max="6412" width="5.44140625" style="8" bestFit="1" customWidth="1"/>
    <col min="6413" max="6413" width="17" style="8" customWidth="1"/>
    <col min="6414" max="6418" width="11.44140625" style="8"/>
    <col min="6419" max="6419" width="8.88671875" style="8" bestFit="1" customWidth="1"/>
    <col min="6420" max="6420" width="9.5546875" style="8" bestFit="1" customWidth="1"/>
    <col min="6421" max="6421" width="6.88671875" style="8" bestFit="1" customWidth="1"/>
    <col min="6422" max="6422" width="8.44140625" style="8" bestFit="1" customWidth="1"/>
    <col min="6423" max="6423" width="8" style="8" bestFit="1" customWidth="1"/>
    <col min="6424" max="6424" width="7.5546875" style="8" bestFit="1" customWidth="1"/>
    <col min="6425" max="6425" width="5.5546875" style="8" bestFit="1" customWidth="1"/>
    <col min="6426" max="6655" width="11.44140625" style="8"/>
    <col min="6656" max="6656" width="11.109375" style="8" bestFit="1" customWidth="1"/>
    <col min="6657" max="6657" width="10.33203125" style="8" bestFit="1" customWidth="1"/>
    <col min="6658" max="6658" width="7.109375" style="8" bestFit="1" customWidth="1"/>
    <col min="6659" max="6659" width="12.44140625" style="8" customWidth="1"/>
    <col min="6660" max="6660" width="6.6640625" style="8" bestFit="1" customWidth="1"/>
    <col min="6661" max="6661" width="5" style="8" bestFit="1" customWidth="1"/>
    <col min="6662" max="6662" width="5.33203125" style="8" bestFit="1" customWidth="1"/>
    <col min="6663" max="6663" width="3.109375" style="8" bestFit="1" customWidth="1"/>
    <col min="6664" max="6664" width="9" style="8" customWidth="1"/>
    <col min="6665" max="6665" width="7" style="8" bestFit="1" customWidth="1"/>
    <col min="6666" max="6666" width="6" style="8" bestFit="1" customWidth="1"/>
    <col min="6667" max="6667" width="16.109375" style="8" customWidth="1"/>
    <col min="6668" max="6668" width="5.44140625" style="8" bestFit="1" customWidth="1"/>
    <col min="6669" max="6669" width="17" style="8" customWidth="1"/>
    <col min="6670" max="6674" width="11.44140625" style="8"/>
    <col min="6675" max="6675" width="8.88671875" style="8" bestFit="1" customWidth="1"/>
    <col min="6676" max="6676" width="9.5546875" style="8" bestFit="1" customWidth="1"/>
    <col min="6677" max="6677" width="6.88671875" style="8" bestFit="1" customWidth="1"/>
    <col min="6678" max="6678" width="8.44140625" style="8" bestFit="1" customWidth="1"/>
    <col min="6679" max="6679" width="8" style="8" bestFit="1" customWidth="1"/>
    <col min="6680" max="6680" width="7.5546875" style="8" bestFit="1" customWidth="1"/>
    <col min="6681" max="6681" width="5.5546875" style="8" bestFit="1" customWidth="1"/>
    <col min="6682" max="6911" width="11.44140625" style="8"/>
    <col min="6912" max="6912" width="11.109375" style="8" bestFit="1" customWidth="1"/>
    <col min="6913" max="6913" width="10.33203125" style="8" bestFit="1" customWidth="1"/>
    <col min="6914" max="6914" width="7.109375" style="8" bestFit="1" customWidth="1"/>
    <col min="6915" max="6915" width="12.44140625" style="8" customWidth="1"/>
    <col min="6916" max="6916" width="6.6640625" style="8" bestFit="1" customWidth="1"/>
    <col min="6917" max="6917" width="5" style="8" bestFit="1" customWidth="1"/>
    <col min="6918" max="6918" width="5.33203125" style="8" bestFit="1" customWidth="1"/>
    <col min="6919" max="6919" width="3.109375" style="8" bestFit="1" customWidth="1"/>
    <col min="6920" max="6920" width="9" style="8" customWidth="1"/>
    <col min="6921" max="6921" width="7" style="8" bestFit="1" customWidth="1"/>
    <col min="6922" max="6922" width="6" style="8" bestFit="1" customWidth="1"/>
    <col min="6923" max="6923" width="16.109375" style="8" customWidth="1"/>
    <col min="6924" max="6924" width="5.44140625" style="8" bestFit="1" customWidth="1"/>
    <col min="6925" max="6925" width="17" style="8" customWidth="1"/>
    <col min="6926" max="6930" width="11.44140625" style="8"/>
    <col min="6931" max="6931" width="8.88671875" style="8" bestFit="1" customWidth="1"/>
    <col min="6932" max="6932" width="9.5546875" style="8" bestFit="1" customWidth="1"/>
    <col min="6933" max="6933" width="6.88671875" style="8" bestFit="1" customWidth="1"/>
    <col min="6934" max="6934" width="8.44140625" style="8" bestFit="1" customWidth="1"/>
    <col min="6935" max="6935" width="8" style="8" bestFit="1" customWidth="1"/>
    <col min="6936" max="6936" width="7.5546875" style="8" bestFit="1" customWidth="1"/>
    <col min="6937" max="6937" width="5.5546875" style="8" bestFit="1" customWidth="1"/>
    <col min="6938" max="7167" width="11.44140625" style="8"/>
    <col min="7168" max="7168" width="11.109375" style="8" bestFit="1" customWidth="1"/>
    <col min="7169" max="7169" width="10.33203125" style="8" bestFit="1" customWidth="1"/>
    <col min="7170" max="7170" width="7.109375" style="8" bestFit="1" customWidth="1"/>
    <col min="7171" max="7171" width="12.44140625" style="8" customWidth="1"/>
    <col min="7172" max="7172" width="6.6640625" style="8" bestFit="1" customWidth="1"/>
    <col min="7173" max="7173" width="5" style="8" bestFit="1" customWidth="1"/>
    <col min="7174" max="7174" width="5.33203125" style="8" bestFit="1" customWidth="1"/>
    <col min="7175" max="7175" width="3.109375" style="8" bestFit="1" customWidth="1"/>
    <col min="7176" max="7176" width="9" style="8" customWidth="1"/>
    <col min="7177" max="7177" width="7" style="8" bestFit="1" customWidth="1"/>
    <col min="7178" max="7178" width="6" style="8" bestFit="1" customWidth="1"/>
    <col min="7179" max="7179" width="16.109375" style="8" customWidth="1"/>
    <col min="7180" max="7180" width="5.44140625" style="8" bestFit="1" customWidth="1"/>
    <col min="7181" max="7181" width="17" style="8" customWidth="1"/>
    <col min="7182" max="7186" width="11.44140625" style="8"/>
    <col min="7187" max="7187" width="8.88671875" style="8" bestFit="1" customWidth="1"/>
    <col min="7188" max="7188" width="9.5546875" style="8" bestFit="1" customWidth="1"/>
    <col min="7189" max="7189" width="6.88671875" style="8" bestFit="1" customWidth="1"/>
    <col min="7190" max="7190" width="8.44140625" style="8" bestFit="1" customWidth="1"/>
    <col min="7191" max="7191" width="8" style="8" bestFit="1" customWidth="1"/>
    <col min="7192" max="7192" width="7.5546875" style="8" bestFit="1" customWidth="1"/>
    <col min="7193" max="7193" width="5.5546875" style="8" bestFit="1" customWidth="1"/>
    <col min="7194" max="7423" width="11.44140625" style="8"/>
    <col min="7424" max="7424" width="11.109375" style="8" bestFit="1" customWidth="1"/>
    <col min="7425" max="7425" width="10.33203125" style="8" bestFit="1" customWidth="1"/>
    <col min="7426" max="7426" width="7.109375" style="8" bestFit="1" customWidth="1"/>
    <col min="7427" max="7427" width="12.44140625" style="8" customWidth="1"/>
    <col min="7428" max="7428" width="6.6640625" style="8" bestFit="1" customWidth="1"/>
    <col min="7429" max="7429" width="5" style="8" bestFit="1" customWidth="1"/>
    <col min="7430" max="7430" width="5.33203125" style="8" bestFit="1" customWidth="1"/>
    <col min="7431" max="7431" width="3.109375" style="8" bestFit="1" customWidth="1"/>
    <col min="7432" max="7432" width="9" style="8" customWidth="1"/>
    <col min="7433" max="7433" width="7" style="8" bestFit="1" customWidth="1"/>
    <col min="7434" max="7434" width="6" style="8" bestFit="1" customWidth="1"/>
    <col min="7435" max="7435" width="16.109375" style="8" customWidth="1"/>
    <col min="7436" max="7436" width="5.44140625" style="8" bestFit="1" customWidth="1"/>
    <col min="7437" max="7437" width="17" style="8" customWidth="1"/>
    <col min="7438" max="7442" width="11.44140625" style="8"/>
    <col min="7443" max="7443" width="8.88671875" style="8" bestFit="1" customWidth="1"/>
    <col min="7444" max="7444" width="9.5546875" style="8" bestFit="1" customWidth="1"/>
    <col min="7445" max="7445" width="6.88671875" style="8" bestFit="1" customWidth="1"/>
    <col min="7446" max="7446" width="8.44140625" style="8" bestFit="1" customWidth="1"/>
    <col min="7447" max="7447" width="8" style="8" bestFit="1" customWidth="1"/>
    <col min="7448" max="7448" width="7.5546875" style="8" bestFit="1" customWidth="1"/>
    <col min="7449" max="7449" width="5.5546875" style="8" bestFit="1" customWidth="1"/>
    <col min="7450" max="7679" width="11.44140625" style="8"/>
    <col min="7680" max="7680" width="11.109375" style="8" bestFit="1" customWidth="1"/>
    <col min="7681" max="7681" width="10.33203125" style="8" bestFit="1" customWidth="1"/>
    <col min="7682" max="7682" width="7.109375" style="8" bestFit="1" customWidth="1"/>
    <col min="7683" max="7683" width="12.44140625" style="8" customWidth="1"/>
    <col min="7684" max="7684" width="6.6640625" style="8" bestFit="1" customWidth="1"/>
    <col min="7685" max="7685" width="5" style="8" bestFit="1" customWidth="1"/>
    <col min="7686" max="7686" width="5.33203125" style="8" bestFit="1" customWidth="1"/>
    <col min="7687" max="7687" width="3.109375" style="8" bestFit="1" customWidth="1"/>
    <col min="7688" max="7688" width="9" style="8" customWidth="1"/>
    <col min="7689" max="7689" width="7" style="8" bestFit="1" customWidth="1"/>
    <col min="7690" max="7690" width="6" style="8" bestFit="1" customWidth="1"/>
    <col min="7691" max="7691" width="16.109375" style="8" customWidth="1"/>
    <col min="7692" max="7692" width="5.44140625" style="8" bestFit="1" customWidth="1"/>
    <col min="7693" max="7693" width="17" style="8" customWidth="1"/>
    <col min="7694" max="7698" width="11.44140625" style="8"/>
    <col min="7699" max="7699" width="8.88671875" style="8" bestFit="1" customWidth="1"/>
    <col min="7700" max="7700" width="9.5546875" style="8" bestFit="1" customWidth="1"/>
    <col min="7701" max="7701" width="6.88671875" style="8" bestFit="1" customWidth="1"/>
    <col min="7702" max="7702" width="8.44140625" style="8" bestFit="1" customWidth="1"/>
    <col min="7703" max="7703" width="8" style="8" bestFit="1" customWidth="1"/>
    <col min="7704" max="7704" width="7.5546875" style="8" bestFit="1" customWidth="1"/>
    <col min="7705" max="7705" width="5.5546875" style="8" bestFit="1" customWidth="1"/>
    <col min="7706" max="7935" width="11.44140625" style="8"/>
    <col min="7936" max="7936" width="11.109375" style="8" bestFit="1" customWidth="1"/>
    <col min="7937" max="7937" width="10.33203125" style="8" bestFit="1" customWidth="1"/>
    <col min="7938" max="7938" width="7.109375" style="8" bestFit="1" customWidth="1"/>
    <col min="7939" max="7939" width="12.44140625" style="8" customWidth="1"/>
    <col min="7940" max="7940" width="6.6640625" style="8" bestFit="1" customWidth="1"/>
    <col min="7941" max="7941" width="5" style="8" bestFit="1" customWidth="1"/>
    <col min="7942" max="7942" width="5.33203125" style="8" bestFit="1" customWidth="1"/>
    <col min="7943" max="7943" width="3.109375" style="8" bestFit="1" customWidth="1"/>
    <col min="7944" max="7944" width="9" style="8" customWidth="1"/>
    <col min="7945" max="7945" width="7" style="8" bestFit="1" customWidth="1"/>
    <col min="7946" max="7946" width="6" style="8" bestFit="1" customWidth="1"/>
    <col min="7947" max="7947" width="16.109375" style="8" customWidth="1"/>
    <col min="7948" max="7948" width="5.44140625" style="8" bestFit="1" customWidth="1"/>
    <col min="7949" max="7949" width="17" style="8" customWidth="1"/>
    <col min="7950" max="7954" width="11.44140625" style="8"/>
    <col min="7955" max="7955" width="8.88671875" style="8" bestFit="1" customWidth="1"/>
    <col min="7956" max="7956" width="9.5546875" style="8" bestFit="1" customWidth="1"/>
    <col min="7957" max="7957" width="6.88671875" style="8" bestFit="1" customWidth="1"/>
    <col min="7958" max="7958" width="8.44140625" style="8" bestFit="1" customWidth="1"/>
    <col min="7959" max="7959" width="8" style="8" bestFit="1" customWidth="1"/>
    <col min="7960" max="7960" width="7.5546875" style="8" bestFit="1" customWidth="1"/>
    <col min="7961" max="7961" width="5.5546875" style="8" bestFit="1" customWidth="1"/>
    <col min="7962" max="8191" width="11.44140625" style="8"/>
    <col min="8192" max="8192" width="11.109375" style="8" bestFit="1" customWidth="1"/>
    <col min="8193" max="8193" width="10.33203125" style="8" bestFit="1" customWidth="1"/>
    <col min="8194" max="8194" width="7.109375" style="8" bestFit="1" customWidth="1"/>
    <col min="8195" max="8195" width="12.44140625" style="8" customWidth="1"/>
    <col min="8196" max="8196" width="6.6640625" style="8" bestFit="1" customWidth="1"/>
    <col min="8197" max="8197" width="5" style="8" bestFit="1" customWidth="1"/>
    <col min="8198" max="8198" width="5.33203125" style="8" bestFit="1" customWidth="1"/>
    <col min="8199" max="8199" width="3.109375" style="8" bestFit="1" customWidth="1"/>
    <col min="8200" max="8200" width="9" style="8" customWidth="1"/>
    <col min="8201" max="8201" width="7" style="8" bestFit="1" customWidth="1"/>
    <col min="8202" max="8202" width="6" style="8" bestFit="1" customWidth="1"/>
    <col min="8203" max="8203" width="16.109375" style="8" customWidth="1"/>
    <col min="8204" max="8204" width="5.44140625" style="8" bestFit="1" customWidth="1"/>
    <col min="8205" max="8205" width="17" style="8" customWidth="1"/>
    <col min="8206" max="8210" width="11.44140625" style="8"/>
    <col min="8211" max="8211" width="8.88671875" style="8" bestFit="1" customWidth="1"/>
    <col min="8212" max="8212" width="9.5546875" style="8" bestFit="1" customWidth="1"/>
    <col min="8213" max="8213" width="6.88671875" style="8" bestFit="1" customWidth="1"/>
    <col min="8214" max="8214" width="8.44140625" style="8" bestFit="1" customWidth="1"/>
    <col min="8215" max="8215" width="8" style="8" bestFit="1" customWidth="1"/>
    <col min="8216" max="8216" width="7.5546875" style="8" bestFit="1" customWidth="1"/>
    <col min="8217" max="8217" width="5.5546875" style="8" bestFit="1" customWidth="1"/>
    <col min="8218" max="8447" width="11.44140625" style="8"/>
    <col min="8448" max="8448" width="11.109375" style="8" bestFit="1" customWidth="1"/>
    <col min="8449" max="8449" width="10.33203125" style="8" bestFit="1" customWidth="1"/>
    <col min="8450" max="8450" width="7.109375" style="8" bestFit="1" customWidth="1"/>
    <col min="8451" max="8451" width="12.44140625" style="8" customWidth="1"/>
    <col min="8452" max="8452" width="6.6640625" style="8" bestFit="1" customWidth="1"/>
    <col min="8453" max="8453" width="5" style="8" bestFit="1" customWidth="1"/>
    <col min="8454" max="8454" width="5.33203125" style="8" bestFit="1" customWidth="1"/>
    <col min="8455" max="8455" width="3.109375" style="8" bestFit="1" customWidth="1"/>
    <col min="8456" max="8456" width="9" style="8" customWidth="1"/>
    <col min="8457" max="8457" width="7" style="8" bestFit="1" customWidth="1"/>
    <col min="8458" max="8458" width="6" style="8" bestFit="1" customWidth="1"/>
    <col min="8459" max="8459" width="16.109375" style="8" customWidth="1"/>
    <col min="8460" max="8460" width="5.44140625" style="8" bestFit="1" customWidth="1"/>
    <col min="8461" max="8461" width="17" style="8" customWidth="1"/>
    <col min="8462" max="8466" width="11.44140625" style="8"/>
    <col min="8467" max="8467" width="8.88671875" style="8" bestFit="1" customWidth="1"/>
    <col min="8468" max="8468" width="9.5546875" style="8" bestFit="1" customWidth="1"/>
    <col min="8469" max="8469" width="6.88671875" style="8" bestFit="1" customWidth="1"/>
    <col min="8470" max="8470" width="8.44140625" style="8" bestFit="1" customWidth="1"/>
    <col min="8471" max="8471" width="8" style="8" bestFit="1" customWidth="1"/>
    <col min="8472" max="8472" width="7.5546875" style="8" bestFit="1" customWidth="1"/>
    <col min="8473" max="8473" width="5.5546875" style="8" bestFit="1" customWidth="1"/>
    <col min="8474" max="8703" width="11.44140625" style="8"/>
    <col min="8704" max="8704" width="11.109375" style="8" bestFit="1" customWidth="1"/>
    <col min="8705" max="8705" width="10.33203125" style="8" bestFit="1" customWidth="1"/>
    <col min="8706" max="8706" width="7.109375" style="8" bestFit="1" customWidth="1"/>
    <col min="8707" max="8707" width="12.44140625" style="8" customWidth="1"/>
    <col min="8708" max="8708" width="6.6640625" style="8" bestFit="1" customWidth="1"/>
    <col min="8709" max="8709" width="5" style="8" bestFit="1" customWidth="1"/>
    <col min="8710" max="8710" width="5.33203125" style="8" bestFit="1" customWidth="1"/>
    <col min="8711" max="8711" width="3.109375" style="8" bestFit="1" customWidth="1"/>
    <col min="8712" max="8712" width="9" style="8" customWidth="1"/>
    <col min="8713" max="8713" width="7" style="8" bestFit="1" customWidth="1"/>
    <col min="8714" max="8714" width="6" style="8" bestFit="1" customWidth="1"/>
    <col min="8715" max="8715" width="16.109375" style="8" customWidth="1"/>
    <col min="8716" max="8716" width="5.44140625" style="8" bestFit="1" customWidth="1"/>
    <col min="8717" max="8717" width="17" style="8" customWidth="1"/>
    <col min="8718" max="8722" width="11.44140625" style="8"/>
    <col min="8723" max="8723" width="8.88671875" style="8" bestFit="1" customWidth="1"/>
    <col min="8724" max="8724" width="9.5546875" style="8" bestFit="1" customWidth="1"/>
    <col min="8725" max="8725" width="6.88671875" style="8" bestFit="1" customWidth="1"/>
    <col min="8726" max="8726" width="8.44140625" style="8" bestFit="1" customWidth="1"/>
    <col min="8727" max="8727" width="8" style="8" bestFit="1" customWidth="1"/>
    <col min="8728" max="8728" width="7.5546875" style="8" bestFit="1" customWidth="1"/>
    <col min="8729" max="8729" width="5.5546875" style="8" bestFit="1" customWidth="1"/>
    <col min="8730" max="8959" width="11.44140625" style="8"/>
    <col min="8960" max="8960" width="11.109375" style="8" bestFit="1" customWidth="1"/>
    <col min="8961" max="8961" width="10.33203125" style="8" bestFit="1" customWidth="1"/>
    <col min="8962" max="8962" width="7.109375" style="8" bestFit="1" customWidth="1"/>
    <col min="8963" max="8963" width="12.44140625" style="8" customWidth="1"/>
    <col min="8964" max="8964" width="6.6640625" style="8" bestFit="1" customWidth="1"/>
    <col min="8965" max="8965" width="5" style="8" bestFit="1" customWidth="1"/>
    <col min="8966" max="8966" width="5.33203125" style="8" bestFit="1" customWidth="1"/>
    <col min="8967" max="8967" width="3.109375" style="8" bestFit="1" customWidth="1"/>
    <col min="8968" max="8968" width="9" style="8" customWidth="1"/>
    <col min="8969" max="8969" width="7" style="8" bestFit="1" customWidth="1"/>
    <col min="8970" max="8970" width="6" style="8" bestFit="1" customWidth="1"/>
    <col min="8971" max="8971" width="16.109375" style="8" customWidth="1"/>
    <col min="8972" max="8972" width="5.44140625" style="8" bestFit="1" customWidth="1"/>
    <col min="8973" max="8973" width="17" style="8" customWidth="1"/>
    <col min="8974" max="8978" width="11.44140625" style="8"/>
    <col min="8979" max="8979" width="8.88671875" style="8" bestFit="1" customWidth="1"/>
    <col min="8980" max="8980" width="9.5546875" style="8" bestFit="1" customWidth="1"/>
    <col min="8981" max="8981" width="6.88671875" style="8" bestFit="1" customWidth="1"/>
    <col min="8982" max="8982" width="8.44140625" style="8" bestFit="1" customWidth="1"/>
    <col min="8983" max="8983" width="8" style="8" bestFit="1" customWidth="1"/>
    <col min="8984" max="8984" width="7.5546875" style="8" bestFit="1" customWidth="1"/>
    <col min="8985" max="8985" width="5.5546875" style="8" bestFit="1" customWidth="1"/>
    <col min="8986" max="9215" width="11.44140625" style="8"/>
    <col min="9216" max="9216" width="11.109375" style="8" bestFit="1" customWidth="1"/>
    <col min="9217" max="9217" width="10.33203125" style="8" bestFit="1" customWidth="1"/>
    <col min="9218" max="9218" width="7.109375" style="8" bestFit="1" customWidth="1"/>
    <col min="9219" max="9219" width="12.44140625" style="8" customWidth="1"/>
    <col min="9220" max="9220" width="6.6640625" style="8" bestFit="1" customWidth="1"/>
    <col min="9221" max="9221" width="5" style="8" bestFit="1" customWidth="1"/>
    <col min="9222" max="9222" width="5.33203125" style="8" bestFit="1" customWidth="1"/>
    <col min="9223" max="9223" width="3.109375" style="8" bestFit="1" customWidth="1"/>
    <col min="9224" max="9224" width="9" style="8" customWidth="1"/>
    <col min="9225" max="9225" width="7" style="8" bestFit="1" customWidth="1"/>
    <col min="9226" max="9226" width="6" style="8" bestFit="1" customWidth="1"/>
    <col min="9227" max="9227" width="16.109375" style="8" customWidth="1"/>
    <col min="9228" max="9228" width="5.44140625" style="8" bestFit="1" customWidth="1"/>
    <col min="9229" max="9229" width="17" style="8" customWidth="1"/>
    <col min="9230" max="9234" width="11.44140625" style="8"/>
    <col min="9235" max="9235" width="8.88671875" style="8" bestFit="1" customWidth="1"/>
    <col min="9236" max="9236" width="9.5546875" style="8" bestFit="1" customWidth="1"/>
    <col min="9237" max="9237" width="6.88671875" style="8" bestFit="1" customWidth="1"/>
    <col min="9238" max="9238" width="8.44140625" style="8" bestFit="1" customWidth="1"/>
    <col min="9239" max="9239" width="8" style="8" bestFit="1" customWidth="1"/>
    <col min="9240" max="9240" width="7.5546875" style="8" bestFit="1" customWidth="1"/>
    <col min="9241" max="9241" width="5.5546875" style="8" bestFit="1" customWidth="1"/>
    <col min="9242" max="9471" width="11.44140625" style="8"/>
    <col min="9472" max="9472" width="11.109375" style="8" bestFit="1" customWidth="1"/>
    <col min="9473" max="9473" width="10.33203125" style="8" bestFit="1" customWidth="1"/>
    <col min="9474" max="9474" width="7.109375" style="8" bestFit="1" customWidth="1"/>
    <col min="9475" max="9475" width="12.44140625" style="8" customWidth="1"/>
    <col min="9476" max="9476" width="6.6640625" style="8" bestFit="1" customWidth="1"/>
    <col min="9477" max="9477" width="5" style="8" bestFit="1" customWidth="1"/>
    <col min="9478" max="9478" width="5.33203125" style="8" bestFit="1" customWidth="1"/>
    <col min="9479" max="9479" width="3.109375" style="8" bestFit="1" customWidth="1"/>
    <col min="9480" max="9480" width="9" style="8" customWidth="1"/>
    <col min="9481" max="9481" width="7" style="8" bestFit="1" customWidth="1"/>
    <col min="9482" max="9482" width="6" style="8" bestFit="1" customWidth="1"/>
    <col min="9483" max="9483" width="16.109375" style="8" customWidth="1"/>
    <col min="9484" max="9484" width="5.44140625" style="8" bestFit="1" customWidth="1"/>
    <col min="9485" max="9485" width="17" style="8" customWidth="1"/>
    <col min="9486" max="9490" width="11.44140625" style="8"/>
    <col min="9491" max="9491" width="8.88671875" style="8" bestFit="1" customWidth="1"/>
    <col min="9492" max="9492" width="9.5546875" style="8" bestFit="1" customWidth="1"/>
    <col min="9493" max="9493" width="6.88671875" style="8" bestFit="1" customWidth="1"/>
    <col min="9494" max="9494" width="8.44140625" style="8" bestFit="1" customWidth="1"/>
    <col min="9495" max="9495" width="8" style="8" bestFit="1" customWidth="1"/>
    <col min="9496" max="9496" width="7.5546875" style="8" bestFit="1" customWidth="1"/>
    <col min="9497" max="9497" width="5.5546875" style="8" bestFit="1" customWidth="1"/>
    <col min="9498" max="9727" width="11.44140625" style="8"/>
    <col min="9728" max="9728" width="11.109375" style="8" bestFit="1" customWidth="1"/>
    <col min="9729" max="9729" width="10.33203125" style="8" bestFit="1" customWidth="1"/>
    <col min="9730" max="9730" width="7.109375" style="8" bestFit="1" customWidth="1"/>
    <col min="9731" max="9731" width="12.44140625" style="8" customWidth="1"/>
    <col min="9732" max="9732" width="6.6640625" style="8" bestFit="1" customWidth="1"/>
    <col min="9733" max="9733" width="5" style="8" bestFit="1" customWidth="1"/>
    <col min="9734" max="9734" width="5.33203125" style="8" bestFit="1" customWidth="1"/>
    <col min="9735" max="9735" width="3.109375" style="8" bestFit="1" customWidth="1"/>
    <col min="9736" max="9736" width="9" style="8" customWidth="1"/>
    <col min="9737" max="9737" width="7" style="8" bestFit="1" customWidth="1"/>
    <col min="9738" max="9738" width="6" style="8" bestFit="1" customWidth="1"/>
    <col min="9739" max="9739" width="16.109375" style="8" customWidth="1"/>
    <col min="9740" max="9740" width="5.44140625" style="8" bestFit="1" customWidth="1"/>
    <col min="9741" max="9741" width="17" style="8" customWidth="1"/>
    <col min="9742" max="9746" width="11.44140625" style="8"/>
    <col min="9747" max="9747" width="8.88671875" style="8" bestFit="1" customWidth="1"/>
    <col min="9748" max="9748" width="9.5546875" style="8" bestFit="1" customWidth="1"/>
    <col min="9749" max="9749" width="6.88671875" style="8" bestFit="1" customWidth="1"/>
    <col min="9750" max="9750" width="8.44140625" style="8" bestFit="1" customWidth="1"/>
    <col min="9751" max="9751" width="8" style="8" bestFit="1" customWidth="1"/>
    <col min="9752" max="9752" width="7.5546875" style="8" bestFit="1" customWidth="1"/>
    <col min="9753" max="9753" width="5.5546875" style="8" bestFit="1" customWidth="1"/>
    <col min="9754" max="9983" width="11.44140625" style="8"/>
    <col min="9984" max="9984" width="11.109375" style="8" bestFit="1" customWidth="1"/>
    <col min="9985" max="9985" width="10.33203125" style="8" bestFit="1" customWidth="1"/>
    <col min="9986" max="9986" width="7.109375" style="8" bestFit="1" customWidth="1"/>
    <col min="9987" max="9987" width="12.44140625" style="8" customWidth="1"/>
    <col min="9988" max="9988" width="6.6640625" style="8" bestFit="1" customWidth="1"/>
    <col min="9989" max="9989" width="5" style="8" bestFit="1" customWidth="1"/>
    <col min="9990" max="9990" width="5.33203125" style="8" bestFit="1" customWidth="1"/>
    <col min="9991" max="9991" width="3.109375" style="8" bestFit="1" customWidth="1"/>
    <col min="9992" max="9992" width="9" style="8" customWidth="1"/>
    <col min="9993" max="9993" width="7" style="8" bestFit="1" customWidth="1"/>
    <col min="9994" max="9994" width="6" style="8" bestFit="1" customWidth="1"/>
    <col min="9995" max="9995" width="16.109375" style="8" customWidth="1"/>
    <col min="9996" max="9996" width="5.44140625" style="8" bestFit="1" customWidth="1"/>
    <col min="9997" max="9997" width="17" style="8" customWidth="1"/>
    <col min="9998" max="10002" width="11.44140625" style="8"/>
    <col min="10003" max="10003" width="8.88671875" style="8" bestFit="1" customWidth="1"/>
    <col min="10004" max="10004" width="9.5546875" style="8" bestFit="1" customWidth="1"/>
    <col min="10005" max="10005" width="6.88671875" style="8" bestFit="1" customWidth="1"/>
    <col min="10006" max="10006" width="8.44140625" style="8" bestFit="1" customWidth="1"/>
    <col min="10007" max="10007" width="8" style="8" bestFit="1" customWidth="1"/>
    <col min="10008" max="10008" width="7.5546875" style="8" bestFit="1" customWidth="1"/>
    <col min="10009" max="10009" width="5.5546875" style="8" bestFit="1" customWidth="1"/>
    <col min="10010" max="10239" width="11.44140625" style="8"/>
    <col min="10240" max="10240" width="11.109375" style="8" bestFit="1" customWidth="1"/>
    <col min="10241" max="10241" width="10.33203125" style="8" bestFit="1" customWidth="1"/>
    <col min="10242" max="10242" width="7.109375" style="8" bestFit="1" customWidth="1"/>
    <col min="10243" max="10243" width="12.44140625" style="8" customWidth="1"/>
    <col min="10244" max="10244" width="6.6640625" style="8" bestFit="1" customWidth="1"/>
    <col min="10245" max="10245" width="5" style="8" bestFit="1" customWidth="1"/>
    <col min="10246" max="10246" width="5.33203125" style="8" bestFit="1" customWidth="1"/>
    <col min="10247" max="10247" width="3.109375" style="8" bestFit="1" customWidth="1"/>
    <col min="10248" max="10248" width="9" style="8" customWidth="1"/>
    <col min="10249" max="10249" width="7" style="8" bestFit="1" customWidth="1"/>
    <col min="10250" max="10250" width="6" style="8" bestFit="1" customWidth="1"/>
    <col min="10251" max="10251" width="16.109375" style="8" customWidth="1"/>
    <col min="10252" max="10252" width="5.44140625" style="8" bestFit="1" customWidth="1"/>
    <col min="10253" max="10253" width="17" style="8" customWidth="1"/>
    <col min="10254" max="10258" width="11.44140625" style="8"/>
    <col min="10259" max="10259" width="8.88671875" style="8" bestFit="1" customWidth="1"/>
    <col min="10260" max="10260" width="9.5546875" style="8" bestFit="1" customWidth="1"/>
    <col min="10261" max="10261" width="6.88671875" style="8" bestFit="1" customWidth="1"/>
    <col min="10262" max="10262" width="8.44140625" style="8" bestFit="1" customWidth="1"/>
    <col min="10263" max="10263" width="8" style="8" bestFit="1" customWidth="1"/>
    <col min="10264" max="10264" width="7.5546875" style="8" bestFit="1" customWidth="1"/>
    <col min="10265" max="10265" width="5.5546875" style="8" bestFit="1" customWidth="1"/>
    <col min="10266" max="10495" width="11.44140625" style="8"/>
    <col min="10496" max="10496" width="11.109375" style="8" bestFit="1" customWidth="1"/>
    <col min="10497" max="10497" width="10.33203125" style="8" bestFit="1" customWidth="1"/>
    <col min="10498" max="10498" width="7.109375" style="8" bestFit="1" customWidth="1"/>
    <col min="10499" max="10499" width="12.44140625" style="8" customWidth="1"/>
    <col min="10500" max="10500" width="6.6640625" style="8" bestFit="1" customWidth="1"/>
    <col min="10501" max="10501" width="5" style="8" bestFit="1" customWidth="1"/>
    <col min="10502" max="10502" width="5.33203125" style="8" bestFit="1" customWidth="1"/>
    <col min="10503" max="10503" width="3.109375" style="8" bestFit="1" customWidth="1"/>
    <col min="10504" max="10504" width="9" style="8" customWidth="1"/>
    <col min="10505" max="10505" width="7" style="8" bestFit="1" customWidth="1"/>
    <col min="10506" max="10506" width="6" style="8" bestFit="1" customWidth="1"/>
    <col min="10507" max="10507" width="16.109375" style="8" customWidth="1"/>
    <col min="10508" max="10508" width="5.44140625" style="8" bestFit="1" customWidth="1"/>
    <col min="10509" max="10509" width="17" style="8" customWidth="1"/>
    <col min="10510" max="10514" width="11.44140625" style="8"/>
    <col min="10515" max="10515" width="8.88671875" style="8" bestFit="1" customWidth="1"/>
    <col min="10516" max="10516" width="9.5546875" style="8" bestFit="1" customWidth="1"/>
    <col min="10517" max="10517" width="6.88671875" style="8" bestFit="1" customWidth="1"/>
    <col min="10518" max="10518" width="8.44140625" style="8" bestFit="1" customWidth="1"/>
    <col min="10519" max="10519" width="8" style="8" bestFit="1" customWidth="1"/>
    <col min="10520" max="10520" width="7.5546875" style="8" bestFit="1" customWidth="1"/>
    <col min="10521" max="10521" width="5.5546875" style="8" bestFit="1" customWidth="1"/>
    <col min="10522" max="10751" width="11.44140625" style="8"/>
    <col min="10752" max="10752" width="11.109375" style="8" bestFit="1" customWidth="1"/>
    <col min="10753" max="10753" width="10.33203125" style="8" bestFit="1" customWidth="1"/>
    <col min="10754" max="10754" width="7.109375" style="8" bestFit="1" customWidth="1"/>
    <col min="10755" max="10755" width="12.44140625" style="8" customWidth="1"/>
    <col min="10756" max="10756" width="6.6640625" style="8" bestFit="1" customWidth="1"/>
    <col min="10757" max="10757" width="5" style="8" bestFit="1" customWidth="1"/>
    <col min="10758" max="10758" width="5.33203125" style="8" bestFit="1" customWidth="1"/>
    <col min="10759" max="10759" width="3.109375" style="8" bestFit="1" customWidth="1"/>
    <col min="10760" max="10760" width="9" style="8" customWidth="1"/>
    <col min="10761" max="10761" width="7" style="8" bestFit="1" customWidth="1"/>
    <col min="10762" max="10762" width="6" style="8" bestFit="1" customWidth="1"/>
    <col min="10763" max="10763" width="16.109375" style="8" customWidth="1"/>
    <col min="10764" max="10764" width="5.44140625" style="8" bestFit="1" customWidth="1"/>
    <col min="10765" max="10765" width="17" style="8" customWidth="1"/>
    <col min="10766" max="10770" width="11.44140625" style="8"/>
    <col min="10771" max="10771" width="8.88671875" style="8" bestFit="1" customWidth="1"/>
    <col min="10772" max="10772" width="9.5546875" style="8" bestFit="1" customWidth="1"/>
    <col min="10773" max="10773" width="6.88671875" style="8" bestFit="1" customWidth="1"/>
    <col min="10774" max="10774" width="8.44140625" style="8" bestFit="1" customWidth="1"/>
    <col min="10775" max="10775" width="8" style="8" bestFit="1" customWidth="1"/>
    <col min="10776" max="10776" width="7.5546875" style="8" bestFit="1" customWidth="1"/>
    <col min="10777" max="10777" width="5.5546875" style="8" bestFit="1" customWidth="1"/>
    <col min="10778" max="11007" width="11.44140625" style="8"/>
    <col min="11008" max="11008" width="11.109375" style="8" bestFit="1" customWidth="1"/>
    <col min="11009" max="11009" width="10.33203125" style="8" bestFit="1" customWidth="1"/>
    <col min="11010" max="11010" width="7.109375" style="8" bestFit="1" customWidth="1"/>
    <col min="11011" max="11011" width="12.44140625" style="8" customWidth="1"/>
    <col min="11012" max="11012" width="6.6640625" style="8" bestFit="1" customWidth="1"/>
    <col min="11013" max="11013" width="5" style="8" bestFit="1" customWidth="1"/>
    <col min="11014" max="11014" width="5.33203125" style="8" bestFit="1" customWidth="1"/>
    <col min="11015" max="11015" width="3.109375" style="8" bestFit="1" customWidth="1"/>
    <col min="11016" max="11016" width="9" style="8" customWidth="1"/>
    <col min="11017" max="11017" width="7" style="8" bestFit="1" customWidth="1"/>
    <col min="11018" max="11018" width="6" style="8" bestFit="1" customWidth="1"/>
    <col min="11019" max="11019" width="16.109375" style="8" customWidth="1"/>
    <col min="11020" max="11020" width="5.44140625" style="8" bestFit="1" customWidth="1"/>
    <col min="11021" max="11021" width="17" style="8" customWidth="1"/>
    <col min="11022" max="11026" width="11.44140625" style="8"/>
    <col min="11027" max="11027" width="8.88671875" style="8" bestFit="1" customWidth="1"/>
    <col min="11028" max="11028" width="9.5546875" style="8" bestFit="1" customWidth="1"/>
    <col min="11029" max="11029" width="6.88671875" style="8" bestFit="1" customWidth="1"/>
    <col min="11030" max="11030" width="8.44140625" style="8" bestFit="1" customWidth="1"/>
    <col min="11031" max="11031" width="8" style="8" bestFit="1" customWidth="1"/>
    <col min="11032" max="11032" width="7.5546875" style="8" bestFit="1" customWidth="1"/>
    <col min="11033" max="11033" width="5.5546875" style="8" bestFit="1" customWidth="1"/>
    <col min="11034" max="11263" width="11.44140625" style="8"/>
    <col min="11264" max="11264" width="11.109375" style="8" bestFit="1" customWidth="1"/>
    <col min="11265" max="11265" width="10.33203125" style="8" bestFit="1" customWidth="1"/>
    <col min="11266" max="11266" width="7.109375" style="8" bestFit="1" customWidth="1"/>
    <col min="11267" max="11267" width="12.44140625" style="8" customWidth="1"/>
    <col min="11268" max="11268" width="6.6640625" style="8" bestFit="1" customWidth="1"/>
    <col min="11269" max="11269" width="5" style="8" bestFit="1" customWidth="1"/>
    <col min="11270" max="11270" width="5.33203125" style="8" bestFit="1" customWidth="1"/>
    <col min="11271" max="11271" width="3.109375" style="8" bestFit="1" customWidth="1"/>
    <col min="11272" max="11272" width="9" style="8" customWidth="1"/>
    <col min="11273" max="11273" width="7" style="8" bestFit="1" customWidth="1"/>
    <col min="11274" max="11274" width="6" style="8" bestFit="1" customWidth="1"/>
    <col min="11275" max="11275" width="16.109375" style="8" customWidth="1"/>
    <col min="11276" max="11276" width="5.44140625" style="8" bestFit="1" customWidth="1"/>
    <col min="11277" max="11277" width="17" style="8" customWidth="1"/>
    <col min="11278" max="11282" width="11.44140625" style="8"/>
    <col min="11283" max="11283" width="8.88671875" style="8" bestFit="1" customWidth="1"/>
    <col min="11284" max="11284" width="9.5546875" style="8" bestFit="1" customWidth="1"/>
    <col min="11285" max="11285" width="6.88671875" style="8" bestFit="1" customWidth="1"/>
    <col min="11286" max="11286" width="8.44140625" style="8" bestFit="1" customWidth="1"/>
    <col min="11287" max="11287" width="8" style="8" bestFit="1" customWidth="1"/>
    <col min="11288" max="11288" width="7.5546875" style="8" bestFit="1" customWidth="1"/>
    <col min="11289" max="11289" width="5.5546875" style="8" bestFit="1" customWidth="1"/>
    <col min="11290" max="11519" width="11.44140625" style="8"/>
    <col min="11520" max="11520" width="11.109375" style="8" bestFit="1" customWidth="1"/>
    <col min="11521" max="11521" width="10.33203125" style="8" bestFit="1" customWidth="1"/>
    <col min="11522" max="11522" width="7.109375" style="8" bestFit="1" customWidth="1"/>
    <col min="11523" max="11523" width="12.44140625" style="8" customWidth="1"/>
    <col min="11524" max="11524" width="6.6640625" style="8" bestFit="1" customWidth="1"/>
    <col min="11525" max="11525" width="5" style="8" bestFit="1" customWidth="1"/>
    <col min="11526" max="11526" width="5.33203125" style="8" bestFit="1" customWidth="1"/>
    <col min="11527" max="11527" width="3.109375" style="8" bestFit="1" customWidth="1"/>
    <col min="11528" max="11528" width="9" style="8" customWidth="1"/>
    <col min="11529" max="11529" width="7" style="8" bestFit="1" customWidth="1"/>
    <col min="11530" max="11530" width="6" style="8" bestFit="1" customWidth="1"/>
    <col min="11531" max="11531" width="16.109375" style="8" customWidth="1"/>
    <col min="11532" max="11532" width="5.44140625" style="8" bestFit="1" customWidth="1"/>
    <col min="11533" max="11533" width="17" style="8" customWidth="1"/>
    <col min="11534" max="11538" width="11.44140625" style="8"/>
    <col min="11539" max="11539" width="8.88671875" style="8" bestFit="1" customWidth="1"/>
    <col min="11540" max="11540" width="9.5546875" style="8" bestFit="1" customWidth="1"/>
    <col min="11541" max="11541" width="6.88671875" style="8" bestFit="1" customWidth="1"/>
    <col min="11542" max="11542" width="8.44140625" style="8" bestFit="1" customWidth="1"/>
    <col min="11543" max="11543" width="8" style="8" bestFit="1" customWidth="1"/>
    <col min="11544" max="11544" width="7.5546875" style="8" bestFit="1" customWidth="1"/>
    <col min="11545" max="11545" width="5.5546875" style="8" bestFit="1" customWidth="1"/>
    <col min="11546" max="11775" width="11.44140625" style="8"/>
    <col min="11776" max="11776" width="11.109375" style="8" bestFit="1" customWidth="1"/>
    <col min="11777" max="11777" width="10.33203125" style="8" bestFit="1" customWidth="1"/>
    <col min="11778" max="11778" width="7.109375" style="8" bestFit="1" customWidth="1"/>
    <col min="11779" max="11779" width="12.44140625" style="8" customWidth="1"/>
    <col min="11780" max="11780" width="6.6640625" style="8" bestFit="1" customWidth="1"/>
    <col min="11781" max="11781" width="5" style="8" bestFit="1" customWidth="1"/>
    <col min="11782" max="11782" width="5.33203125" style="8" bestFit="1" customWidth="1"/>
    <col min="11783" max="11783" width="3.109375" style="8" bestFit="1" customWidth="1"/>
    <col min="11784" max="11784" width="9" style="8" customWidth="1"/>
    <col min="11785" max="11785" width="7" style="8" bestFit="1" customWidth="1"/>
    <col min="11786" max="11786" width="6" style="8" bestFit="1" customWidth="1"/>
    <col min="11787" max="11787" width="16.109375" style="8" customWidth="1"/>
    <col min="11788" max="11788" width="5.44140625" style="8" bestFit="1" customWidth="1"/>
    <col min="11789" max="11789" width="17" style="8" customWidth="1"/>
    <col min="11790" max="11794" width="11.44140625" style="8"/>
    <col min="11795" max="11795" width="8.88671875" style="8" bestFit="1" customWidth="1"/>
    <col min="11796" max="11796" width="9.5546875" style="8" bestFit="1" customWidth="1"/>
    <col min="11797" max="11797" width="6.88671875" style="8" bestFit="1" customWidth="1"/>
    <col min="11798" max="11798" width="8.44140625" style="8" bestFit="1" customWidth="1"/>
    <col min="11799" max="11799" width="8" style="8" bestFit="1" customWidth="1"/>
    <col min="11800" max="11800" width="7.5546875" style="8" bestFit="1" customWidth="1"/>
    <col min="11801" max="11801" width="5.5546875" style="8" bestFit="1" customWidth="1"/>
    <col min="11802" max="12031" width="11.44140625" style="8"/>
    <col min="12032" max="12032" width="11.109375" style="8" bestFit="1" customWidth="1"/>
    <col min="12033" max="12033" width="10.33203125" style="8" bestFit="1" customWidth="1"/>
    <col min="12034" max="12034" width="7.109375" style="8" bestFit="1" customWidth="1"/>
    <col min="12035" max="12035" width="12.44140625" style="8" customWidth="1"/>
    <col min="12036" max="12036" width="6.6640625" style="8" bestFit="1" customWidth="1"/>
    <col min="12037" max="12037" width="5" style="8" bestFit="1" customWidth="1"/>
    <col min="12038" max="12038" width="5.33203125" style="8" bestFit="1" customWidth="1"/>
    <col min="12039" max="12039" width="3.109375" style="8" bestFit="1" customWidth="1"/>
    <col min="12040" max="12040" width="9" style="8" customWidth="1"/>
    <col min="12041" max="12041" width="7" style="8" bestFit="1" customWidth="1"/>
    <col min="12042" max="12042" width="6" style="8" bestFit="1" customWidth="1"/>
    <col min="12043" max="12043" width="16.109375" style="8" customWidth="1"/>
    <col min="12044" max="12044" width="5.44140625" style="8" bestFit="1" customWidth="1"/>
    <col min="12045" max="12045" width="17" style="8" customWidth="1"/>
    <col min="12046" max="12050" width="11.44140625" style="8"/>
    <col min="12051" max="12051" width="8.88671875" style="8" bestFit="1" customWidth="1"/>
    <col min="12052" max="12052" width="9.5546875" style="8" bestFit="1" customWidth="1"/>
    <col min="12053" max="12053" width="6.88671875" style="8" bestFit="1" customWidth="1"/>
    <col min="12054" max="12054" width="8.44140625" style="8" bestFit="1" customWidth="1"/>
    <col min="12055" max="12055" width="8" style="8" bestFit="1" customWidth="1"/>
    <col min="12056" max="12056" width="7.5546875" style="8" bestFit="1" customWidth="1"/>
    <col min="12057" max="12057" width="5.5546875" style="8" bestFit="1" customWidth="1"/>
    <col min="12058" max="12287" width="11.44140625" style="8"/>
    <col min="12288" max="12288" width="11.109375" style="8" bestFit="1" customWidth="1"/>
    <col min="12289" max="12289" width="10.33203125" style="8" bestFit="1" customWidth="1"/>
    <col min="12290" max="12290" width="7.109375" style="8" bestFit="1" customWidth="1"/>
    <col min="12291" max="12291" width="12.44140625" style="8" customWidth="1"/>
    <col min="12292" max="12292" width="6.6640625" style="8" bestFit="1" customWidth="1"/>
    <col min="12293" max="12293" width="5" style="8" bestFit="1" customWidth="1"/>
    <col min="12294" max="12294" width="5.33203125" style="8" bestFit="1" customWidth="1"/>
    <col min="12295" max="12295" width="3.109375" style="8" bestFit="1" customWidth="1"/>
    <col min="12296" max="12296" width="9" style="8" customWidth="1"/>
    <col min="12297" max="12297" width="7" style="8" bestFit="1" customWidth="1"/>
    <col min="12298" max="12298" width="6" style="8" bestFit="1" customWidth="1"/>
    <col min="12299" max="12299" width="16.109375" style="8" customWidth="1"/>
    <col min="12300" max="12300" width="5.44140625" style="8" bestFit="1" customWidth="1"/>
    <col min="12301" max="12301" width="17" style="8" customWidth="1"/>
    <col min="12302" max="12306" width="11.44140625" style="8"/>
    <col min="12307" max="12307" width="8.88671875" style="8" bestFit="1" customWidth="1"/>
    <col min="12308" max="12308" width="9.5546875" style="8" bestFit="1" customWidth="1"/>
    <col min="12309" max="12309" width="6.88671875" style="8" bestFit="1" customWidth="1"/>
    <col min="12310" max="12310" width="8.44140625" style="8" bestFit="1" customWidth="1"/>
    <col min="12311" max="12311" width="8" style="8" bestFit="1" customWidth="1"/>
    <col min="12312" max="12312" width="7.5546875" style="8" bestFit="1" customWidth="1"/>
    <col min="12313" max="12313" width="5.5546875" style="8" bestFit="1" customWidth="1"/>
    <col min="12314" max="12543" width="11.44140625" style="8"/>
    <col min="12544" max="12544" width="11.109375" style="8" bestFit="1" customWidth="1"/>
    <col min="12545" max="12545" width="10.33203125" style="8" bestFit="1" customWidth="1"/>
    <col min="12546" max="12546" width="7.109375" style="8" bestFit="1" customWidth="1"/>
    <col min="12547" max="12547" width="12.44140625" style="8" customWidth="1"/>
    <col min="12548" max="12548" width="6.6640625" style="8" bestFit="1" customWidth="1"/>
    <col min="12549" max="12549" width="5" style="8" bestFit="1" customWidth="1"/>
    <col min="12550" max="12550" width="5.33203125" style="8" bestFit="1" customWidth="1"/>
    <col min="12551" max="12551" width="3.109375" style="8" bestFit="1" customWidth="1"/>
    <col min="12552" max="12552" width="9" style="8" customWidth="1"/>
    <col min="12553" max="12553" width="7" style="8" bestFit="1" customWidth="1"/>
    <col min="12554" max="12554" width="6" style="8" bestFit="1" customWidth="1"/>
    <col min="12555" max="12555" width="16.109375" style="8" customWidth="1"/>
    <col min="12556" max="12556" width="5.44140625" style="8" bestFit="1" customWidth="1"/>
    <col min="12557" max="12557" width="17" style="8" customWidth="1"/>
    <col min="12558" max="12562" width="11.44140625" style="8"/>
    <col min="12563" max="12563" width="8.88671875" style="8" bestFit="1" customWidth="1"/>
    <col min="12564" max="12564" width="9.5546875" style="8" bestFit="1" customWidth="1"/>
    <col min="12565" max="12565" width="6.88671875" style="8" bestFit="1" customWidth="1"/>
    <col min="12566" max="12566" width="8.44140625" style="8" bestFit="1" customWidth="1"/>
    <col min="12567" max="12567" width="8" style="8" bestFit="1" customWidth="1"/>
    <col min="12568" max="12568" width="7.5546875" style="8" bestFit="1" customWidth="1"/>
    <col min="12569" max="12569" width="5.5546875" style="8" bestFit="1" customWidth="1"/>
    <col min="12570" max="12799" width="11.44140625" style="8"/>
    <col min="12800" max="12800" width="11.109375" style="8" bestFit="1" customWidth="1"/>
    <col min="12801" max="12801" width="10.33203125" style="8" bestFit="1" customWidth="1"/>
    <col min="12802" max="12802" width="7.109375" style="8" bestFit="1" customWidth="1"/>
    <col min="12803" max="12803" width="12.44140625" style="8" customWidth="1"/>
    <col min="12804" max="12804" width="6.6640625" style="8" bestFit="1" customWidth="1"/>
    <col min="12805" max="12805" width="5" style="8" bestFit="1" customWidth="1"/>
    <col min="12806" max="12806" width="5.33203125" style="8" bestFit="1" customWidth="1"/>
    <col min="12807" max="12807" width="3.109375" style="8" bestFit="1" customWidth="1"/>
    <col min="12808" max="12808" width="9" style="8" customWidth="1"/>
    <col min="12809" max="12809" width="7" style="8" bestFit="1" customWidth="1"/>
    <col min="12810" max="12810" width="6" style="8" bestFit="1" customWidth="1"/>
    <col min="12811" max="12811" width="16.109375" style="8" customWidth="1"/>
    <col min="12812" max="12812" width="5.44140625" style="8" bestFit="1" customWidth="1"/>
    <col min="12813" max="12813" width="17" style="8" customWidth="1"/>
    <col min="12814" max="12818" width="11.44140625" style="8"/>
    <col min="12819" max="12819" width="8.88671875" style="8" bestFit="1" customWidth="1"/>
    <col min="12820" max="12820" width="9.5546875" style="8" bestFit="1" customWidth="1"/>
    <col min="12821" max="12821" width="6.88671875" style="8" bestFit="1" customWidth="1"/>
    <col min="12822" max="12822" width="8.44140625" style="8" bestFit="1" customWidth="1"/>
    <col min="12823" max="12823" width="8" style="8" bestFit="1" customWidth="1"/>
    <col min="12824" max="12824" width="7.5546875" style="8" bestFit="1" customWidth="1"/>
    <col min="12825" max="12825" width="5.5546875" style="8" bestFit="1" customWidth="1"/>
    <col min="12826" max="13055" width="11.44140625" style="8"/>
    <col min="13056" max="13056" width="11.109375" style="8" bestFit="1" customWidth="1"/>
    <col min="13057" max="13057" width="10.33203125" style="8" bestFit="1" customWidth="1"/>
    <col min="13058" max="13058" width="7.109375" style="8" bestFit="1" customWidth="1"/>
    <col min="13059" max="13059" width="12.44140625" style="8" customWidth="1"/>
    <col min="13060" max="13060" width="6.6640625" style="8" bestFit="1" customWidth="1"/>
    <col min="13061" max="13061" width="5" style="8" bestFit="1" customWidth="1"/>
    <col min="13062" max="13062" width="5.33203125" style="8" bestFit="1" customWidth="1"/>
    <col min="13063" max="13063" width="3.109375" style="8" bestFit="1" customWidth="1"/>
    <col min="13064" max="13064" width="9" style="8" customWidth="1"/>
    <col min="13065" max="13065" width="7" style="8" bestFit="1" customWidth="1"/>
    <col min="13066" max="13066" width="6" style="8" bestFit="1" customWidth="1"/>
    <col min="13067" max="13067" width="16.109375" style="8" customWidth="1"/>
    <col min="13068" max="13068" width="5.44140625" style="8" bestFit="1" customWidth="1"/>
    <col min="13069" max="13069" width="17" style="8" customWidth="1"/>
    <col min="13070" max="13074" width="11.44140625" style="8"/>
    <col min="13075" max="13075" width="8.88671875" style="8" bestFit="1" customWidth="1"/>
    <col min="13076" max="13076" width="9.5546875" style="8" bestFit="1" customWidth="1"/>
    <col min="13077" max="13077" width="6.88671875" style="8" bestFit="1" customWidth="1"/>
    <col min="13078" max="13078" width="8.44140625" style="8" bestFit="1" customWidth="1"/>
    <col min="13079" max="13079" width="8" style="8" bestFit="1" customWidth="1"/>
    <col min="13080" max="13080" width="7.5546875" style="8" bestFit="1" customWidth="1"/>
    <col min="13081" max="13081" width="5.5546875" style="8" bestFit="1" customWidth="1"/>
    <col min="13082" max="13311" width="11.44140625" style="8"/>
    <col min="13312" max="13312" width="11.109375" style="8" bestFit="1" customWidth="1"/>
    <col min="13313" max="13313" width="10.33203125" style="8" bestFit="1" customWidth="1"/>
    <col min="13314" max="13314" width="7.109375" style="8" bestFit="1" customWidth="1"/>
    <col min="13315" max="13315" width="12.44140625" style="8" customWidth="1"/>
    <col min="13316" max="13316" width="6.6640625" style="8" bestFit="1" customWidth="1"/>
    <col min="13317" max="13317" width="5" style="8" bestFit="1" customWidth="1"/>
    <col min="13318" max="13318" width="5.33203125" style="8" bestFit="1" customWidth="1"/>
    <col min="13319" max="13319" width="3.109375" style="8" bestFit="1" customWidth="1"/>
    <col min="13320" max="13320" width="9" style="8" customWidth="1"/>
    <col min="13321" max="13321" width="7" style="8" bestFit="1" customWidth="1"/>
    <col min="13322" max="13322" width="6" style="8" bestFit="1" customWidth="1"/>
    <col min="13323" max="13323" width="16.109375" style="8" customWidth="1"/>
    <col min="13324" max="13324" width="5.44140625" style="8" bestFit="1" customWidth="1"/>
    <col min="13325" max="13325" width="17" style="8" customWidth="1"/>
    <col min="13326" max="13330" width="11.44140625" style="8"/>
    <col min="13331" max="13331" width="8.88671875" style="8" bestFit="1" customWidth="1"/>
    <col min="13332" max="13332" width="9.5546875" style="8" bestFit="1" customWidth="1"/>
    <col min="13333" max="13333" width="6.88671875" style="8" bestFit="1" customWidth="1"/>
    <col min="13334" max="13334" width="8.44140625" style="8" bestFit="1" customWidth="1"/>
    <col min="13335" max="13335" width="8" style="8" bestFit="1" customWidth="1"/>
    <col min="13336" max="13336" width="7.5546875" style="8" bestFit="1" customWidth="1"/>
    <col min="13337" max="13337" width="5.5546875" style="8" bestFit="1" customWidth="1"/>
    <col min="13338" max="13567" width="11.44140625" style="8"/>
    <col min="13568" max="13568" width="11.109375" style="8" bestFit="1" customWidth="1"/>
    <col min="13569" max="13569" width="10.33203125" style="8" bestFit="1" customWidth="1"/>
    <col min="13570" max="13570" width="7.109375" style="8" bestFit="1" customWidth="1"/>
    <col min="13571" max="13571" width="12.44140625" style="8" customWidth="1"/>
    <col min="13572" max="13572" width="6.6640625" style="8" bestFit="1" customWidth="1"/>
    <col min="13573" max="13573" width="5" style="8" bestFit="1" customWidth="1"/>
    <col min="13574" max="13574" width="5.33203125" style="8" bestFit="1" customWidth="1"/>
    <col min="13575" max="13575" width="3.109375" style="8" bestFit="1" customWidth="1"/>
    <col min="13576" max="13576" width="9" style="8" customWidth="1"/>
    <col min="13577" max="13577" width="7" style="8" bestFit="1" customWidth="1"/>
    <col min="13578" max="13578" width="6" style="8" bestFit="1" customWidth="1"/>
    <col min="13579" max="13579" width="16.109375" style="8" customWidth="1"/>
    <col min="13580" max="13580" width="5.44140625" style="8" bestFit="1" customWidth="1"/>
    <col min="13581" max="13581" width="17" style="8" customWidth="1"/>
    <col min="13582" max="13586" width="11.44140625" style="8"/>
    <col min="13587" max="13587" width="8.88671875" style="8" bestFit="1" customWidth="1"/>
    <col min="13588" max="13588" width="9.5546875" style="8" bestFit="1" customWidth="1"/>
    <col min="13589" max="13589" width="6.88671875" style="8" bestFit="1" customWidth="1"/>
    <col min="13590" max="13590" width="8.44140625" style="8" bestFit="1" customWidth="1"/>
    <col min="13591" max="13591" width="8" style="8" bestFit="1" customWidth="1"/>
    <col min="13592" max="13592" width="7.5546875" style="8" bestFit="1" customWidth="1"/>
    <col min="13593" max="13593" width="5.5546875" style="8" bestFit="1" customWidth="1"/>
    <col min="13594" max="13823" width="11.44140625" style="8"/>
    <col min="13824" max="13824" width="11.109375" style="8" bestFit="1" customWidth="1"/>
    <col min="13825" max="13825" width="10.33203125" style="8" bestFit="1" customWidth="1"/>
    <col min="13826" max="13826" width="7.109375" style="8" bestFit="1" customWidth="1"/>
    <col min="13827" max="13827" width="12.44140625" style="8" customWidth="1"/>
    <col min="13828" max="13828" width="6.6640625" style="8" bestFit="1" customWidth="1"/>
    <col min="13829" max="13829" width="5" style="8" bestFit="1" customWidth="1"/>
    <col min="13830" max="13830" width="5.33203125" style="8" bestFit="1" customWidth="1"/>
    <col min="13831" max="13831" width="3.109375" style="8" bestFit="1" customWidth="1"/>
    <col min="13832" max="13832" width="9" style="8" customWidth="1"/>
    <col min="13833" max="13833" width="7" style="8" bestFit="1" customWidth="1"/>
    <col min="13834" max="13834" width="6" style="8" bestFit="1" customWidth="1"/>
    <col min="13835" max="13835" width="16.109375" style="8" customWidth="1"/>
    <col min="13836" max="13836" width="5.44140625" style="8" bestFit="1" customWidth="1"/>
    <col min="13837" max="13837" width="17" style="8" customWidth="1"/>
    <col min="13838" max="13842" width="11.44140625" style="8"/>
    <col min="13843" max="13843" width="8.88671875" style="8" bestFit="1" customWidth="1"/>
    <col min="13844" max="13844" width="9.5546875" style="8" bestFit="1" customWidth="1"/>
    <col min="13845" max="13845" width="6.88671875" style="8" bestFit="1" customWidth="1"/>
    <col min="13846" max="13846" width="8.44140625" style="8" bestFit="1" customWidth="1"/>
    <col min="13847" max="13847" width="8" style="8" bestFit="1" customWidth="1"/>
    <col min="13848" max="13848" width="7.5546875" style="8" bestFit="1" customWidth="1"/>
    <col min="13849" max="13849" width="5.5546875" style="8" bestFit="1" customWidth="1"/>
    <col min="13850" max="14079" width="11.44140625" style="8"/>
    <col min="14080" max="14080" width="11.109375" style="8" bestFit="1" customWidth="1"/>
    <col min="14081" max="14081" width="10.33203125" style="8" bestFit="1" customWidth="1"/>
    <col min="14082" max="14082" width="7.109375" style="8" bestFit="1" customWidth="1"/>
    <col min="14083" max="14083" width="12.44140625" style="8" customWidth="1"/>
    <col min="14084" max="14084" width="6.6640625" style="8" bestFit="1" customWidth="1"/>
    <col min="14085" max="14085" width="5" style="8" bestFit="1" customWidth="1"/>
    <col min="14086" max="14086" width="5.33203125" style="8" bestFit="1" customWidth="1"/>
    <col min="14087" max="14087" width="3.109375" style="8" bestFit="1" customWidth="1"/>
    <col min="14088" max="14088" width="9" style="8" customWidth="1"/>
    <col min="14089" max="14089" width="7" style="8" bestFit="1" customWidth="1"/>
    <col min="14090" max="14090" width="6" style="8" bestFit="1" customWidth="1"/>
    <col min="14091" max="14091" width="16.109375" style="8" customWidth="1"/>
    <col min="14092" max="14092" width="5.44140625" style="8" bestFit="1" customWidth="1"/>
    <col min="14093" max="14093" width="17" style="8" customWidth="1"/>
    <col min="14094" max="14098" width="11.44140625" style="8"/>
    <col min="14099" max="14099" width="8.88671875" style="8" bestFit="1" customWidth="1"/>
    <col min="14100" max="14100" width="9.5546875" style="8" bestFit="1" customWidth="1"/>
    <col min="14101" max="14101" width="6.88671875" style="8" bestFit="1" customWidth="1"/>
    <col min="14102" max="14102" width="8.44140625" style="8" bestFit="1" customWidth="1"/>
    <col min="14103" max="14103" width="8" style="8" bestFit="1" customWidth="1"/>
    <col min="14104" max="14104" width="7.5546875" style="8" bestFit="1" customWidth="1"/>
    <col min="14105" max="14105" width="5.5546875" style="8" bestFit="1" customWidth="1"/>
    <col min="14106" max="14335" width="11.44140625" style="8"/>
    <col min="14336" max="14336" width="11.109375" style="8" bestFit="1" customWidth="1"/>
    <col min="14337" max="14337" width="10.33203125" style="8" bestFit="1" customWidth="1"/>
    <col min="14338" max="14338" width="7.109375" style="8" bestFit="1" customWidth="1"/>
    <col min="14339" max="14339" width="12.44140625" style="8" customWidth="1"/>
    <col min="14340" max="14340" width="6.6640625" style="8" bestFit="1" customWidth="1"/>
    <col min="14341" max="14341" width="5" style="8" bestFit="1" customWidth="1"/>
    <col min="14342" max="14342" width="5.33203125" style="8" bestFit="1" customWidth="1"/>
    <col min="14343" max="14343" width="3.109375" style="8" bestFit="1" customWidth="1"/>
    <col min="14344" max="14344" width="9" style="8" customWidth="1"/>
    <col min="14345" max="14345" width="7" style="8" bestFit="1" customWidth="1"/>
    <col min="14346" max="14346" width="6" style="8" bestFit="1" customWidth="1"/>
    <col min="14347" max="14347" width="16.109375" style="8" customWidth="1"/>
    <col min="14348" max="14348" width="5.44140625" style="8" bestFit="1" customWidth="1"/>
    <col min="14349" max="14349" width="17" style="8" customWidth="1"/>
    <col min="14350" max="14354" width="11.44140625" style="8"/>
    <col min="14355" max="14355" width="8.88671875" style="8" bestFit="1" customWidth="1"/>
    <col min="14356" max="14356" width="9.5546875" style="8" bestFit="1" customWidth="1"/>
    <col min="14357" max="14357" width="6.88671875" style="8" bestFit="1" customWidth="1"/>
    <col min="14358" max="14358" width="8.44140625" style="8" bestFit="1" customWidth="1"/>
    <col min="14359" max="14359" width="8" style="8" bestFit="1" customWidth="1"/>
    <col min="14360" max="14360" width="7.5546875" style="8" bestFit="1" customWidth="1"/>
    <col min="14361" max="14361" width="5.5546875" style="8" bestFit="1" customWidth="1"/>
    <col min="14362" max="14591" width="11.44140625" style="8"/>
    <col min="14592" max="14592" width="11.109375" style="8" bestFit="1" customWidth="1"/>
    <col min="14593" max="14593" width="10.33203125" style="8" bestFit="1" customWidth="1"/>
    <col min="14594" max="14594" width="7.109375" style="8" bestFit="1" customWidth="1"/>
    <col min="14595" max="14595" width="12.44140625" style="8" customWidth="1"/>
    <col min="14596" max="14596" width="6.6640625" style="8" bestFit="1" customWidth="1"/>
    <col min="14597" max="14597" width="5" style="8" bestFit="1" customWidth="1"/>
    <col min="14598" max="14598" width="5.33203125" style="8" bestFit="1" customWidth="1"/>
    <col min="14599" max="14599" width="3.109375" style="8" bestFit="1" customWidth="1"/>
    <col min="14600" max="14600" width="9" style="8" customWidth="1"/>
    <col min="14601" max="14601" width="7" style="8" bestFit="1" customWidth="1"/>
    <col min="14602" max="14602" width="6" style="8" bestFit="1" customWidth="1"/>
    <col min="14603" max="14603" width="16.109375" style="8" customWidth="1"/>
    <col min="14604" max="14604" width="5.44140625" style="8" bestFit="1" customWidth="1"/>
    <col min="14605" max="14605" width="17" style="8" customWidth="1"/>
    <col min="14606" max="14610" width="11.44140625" style="8"/>
    <col min="14611" max="14611" width="8.88671875" style="8" bestFit="1" customWidth="1"/>
    <col min="14612" max="14612" width="9.5546875" style="8" bestFit="1" customWidth="1"/>
    <col min="14613" max="14613" width="6.88671875" style="8" bestFit="1" customWidth="1"/>
    <col min="14614" max="14614" width="8.44140625" style="8" bestFit="1" customWidth="1"/>
    <col min="14615" max="14615" width="8" style="8" bestFit="1" customWidth="1"/>
    <col min="14616" max="14616" width="7.5546875" style="8" bestFit="1" customWidth="1"/>
    <col min="14617" max="14617" width="5.5546875" style="8" bestFit="1" customWidth="1"/>
    <col min="14618" max="14847" width="11.44140625" style="8"/>
    <col min="14848" max="14848" width="11.109375" style="8" bestFit="1" customWidth="1"/>
    <col min="14849" max="14849" width="10.33203125" style="8" bestFit="1" customWidth="1"/>
    <col min="14850" max="14850" width="7.109375" style="8" bestFit="1" customWidth="1"/>
    <col min="14851" max="14851" width="12.44140625" style="8" customWidth="1"/>
    <col min="14852" max="14852" width="6.6640625" style="8" bestFit="1" customWidth="1"/>
    <col min="14853" max="14853" width="5" style="8" bestFit="1" customWidth="1"/>
    <col min="14854" max="14854" width="5.33203125" style="8" bestFit="1" customWidth="1"/>
    <col min="14855" max="14855" width="3.109375" style="8" bestFit="1" customWidth="1"/>
    <col min="14856" max="14856" width="9" style="8" customWidth="1"/>
    <col min="14857" max="14857" width="7" style="8" bestFit="1" customWidth="1"/>
    <col min="14858" max="14858" width="6" style="8" bestFit="1" customWidth="1"/>
    <col min="14859" max="14859" width="16.109375" style="8" customWidth="1"/>
    <col min="14860" max="14860" width="5.44140625" style="8" bestFit="1" customWidth="1"/>
    <col min="14861" max="14861" width="17" style="8" customWidth="1"/>
    <col min="14862" max="14866" width="11.44140625" style="8"/>
    <col min="14867" max="14867" width="8.88671875" style="8" bestFit="1" customWidth="1"/>
    <col min="14868" max="14868" width="9.5546875" style="8" bestFit="1" customWidth="1"/>
    <col min="14869" max="14869" width="6.88671875" style="8" bestFit="1" customWidth="1"/>
    <col min="14870" max="14870" width="8.44140625" style="8" bestFit="1" customWidth="1"/>
    <col min="14871" max="14871" width="8" style="8" bestFit="1" customWidth="1"/>
    <col min="14872" max="14872" width="7.5546875" style="8" bestFit="1" customWidth="1"/>
    <col min="14873" max="14873" width="5.5546875" style="8" bestFit="1" customWidth="1"/>
    <col min="14874" max="15103" width="11.44140625" style="8"/>
    <col min="15104" max="15104" width="11.109375" style="8" bestFit="1" customWidth="1"/>
    <col min="15105" max="15105" width="10.33203125" style="8" bestFit="1" customWidth="1"/>
    <col min="15106" max="15106" width="7.109375" style="8" bestFit="1" customWidth="1"/>
    <col min="15107" max="15107" width="12.44140625" style="8" customWidth="1"/>
    <col min="15108" max="15108" width="6.6640625" style="8" bestFit="1" customWidth="1"/>
    <col min="15109" max="15109" width="5" style="8" bestFit="1" customWidth="1"/>
    <col min="15110" max="15110" width="5.33203125" style="8" bestFit="1" customWidth="1"/>
    <col min="15111" max="15111" width="3.109375" style="8" bestFit="1" customWidth="1"/>
    <col min="15112" max="15112" width="9" style="8" customWidth="1"/>
    <col min="15113" max="15113" width="7" style="8" bestFit="1" customWidth="1"/>
    <col min="15114" max="15114" width="6" style="8" bestFit="1" customWidth="1"/>
    <col min="15115" max="15115" width="16.109375" style="8" customWidth="1"/>
    <col min="15116" max="15116" width="5.44140625" style="8" bestFit="1" customWidth="1"/>
    <col min="15117" max="15117" width="17" style="8" customWidth="1"/>
    <col min="15118" max="15122" width="11.44140625" style="8"/>
    <col min="15123" max="15123" width="8.88671875" style="8" bestFit="1" customWidth="1"/>
    <col min="15124" max="15124" width="9.5546875" style="8" bestFit="1" customWidth="1"/>
    <col min="15125" max="15125" width="6.88671875" style="8" bestFit="1" customWidth="1"/>
    <col min="15126" max="15126" width="8.44140625" style="8" bestFit="1" customWidth="1"/>
    <col min="15127" max="15127" width="8" style="8" bestFit="1" customWidth="1"/>
    <col min="15128" max="15128" width="7.5546875" style="8" bestFit="1" customWidth="1"/>
    <col min="15129" max="15129" width="5.5546875" style="8" bestFit="1" customWidth="1"/>
    <col min="15130" max="15359" width="11.44140625" style="8"/>
    <col min="15360" max="15360" width="11.109375" style="8" bestFit="1" customWidth="1"/>
    <col min="15361" max="15361" width="10.33203125" style="8" bestFit="1" customWidth="1"/>
    <col min="15362" max="15362" width="7.109375" style="8" bestFit="1" customWidth="1"/>
    <col min="15363" max="15363" width="12.44140625" style="8" customWidth="1"/>
    <col min="15364" max="15364" width="6.6640625" style="8" bestFit="1" customWidth="1"/>
    <col min="15365" max="15365" width="5" style="8" bestFit="1" customWidth="1"/>
    <col min="15366" max="15366" width="5.33203125" style="8" bestFit="1" customWidth="1"/>
    <col min="15367" max="15367" width="3.109375" style="8" bestFit="1" customWidth="1"/>
    <col min="15368" max="15368" width="9" style="8" customWidth="1"/>
    <col min="15369" max="15369" width="7" style="8" bestFit="1" customWidth="1"/>
    <col min="15370" max="15370" width="6" style="8" bestFit="1" customWidth="1"/>
    <col min="15371" max="15371" width="16.109375" style="8" customWidth="1"/>
    <col min="15372" max="15372" width="5.44140625" style="8" bestFit="1" customWidth="1"/>
    <col min="15373" max="15373" width="17" style="8" customWidth="1"/>
    <col min="15374" max="15378" width="11.44140625" style="8"/>
    <col min="15379" max="15379" width="8.88671875" style="8" bestFit="1" customWidth="1"/>
    <col min="15380" max="15380" width="9.5546875" style="8" bestFit="1" customWidth="1"/>
    <col min="15381" max="15381" width="6.88671875" style="8" bestFit="1" customWidth="1"/>
    <col min="15382" max="15382" width="8.44140625" style="8" bestFit="1" customWidth="1"/>
    <col min="15383" max="15383" width="8" style="8" bestFit="1" customWidth="1"/>
    <col min="15384" max="15384" width="7.5546875" style="8" bestFit="1" customWidth="1"/>
    <col min="15385" max="15385" width="5.5546875" style="8" bestFit="1" customWidth="1"/>
    <col min="15386" max="15615" width="11.44140625" style="8"/>
    <col min="15616" max="15616" width="11.109375" style="8" bestFit="1" customWidth="1"/>
    <col min="15617" max="15617" width="10.33203125" style="8" bestFit="1" customWidth="1"/>
    <col min="15618" max="15618" width="7.109375" style="8" bestFit="1" customWidth="1"/>
    <col min="15619" max="15619" width="12.44140625" style="8" customWidth="1"/>
    <col min="15620" max="15620" width="6.6640625" style="8" bestFit="1" customWidth="1"/>
    <col min="15621" max="15621" width="5" style="8" bestFit="1" customWidth="1"/>
    <col min="15622" max="15622" width="5.33203125" style="8" bestFit="1" customWidth="1"/>
    <col min="15623" max="15623" width="3.109375" style="8" bestFit="1" customWidth="1"/>
    <col min="15624" max="15624" width="9" style="8" customWidth="1"/>
    <col min="15625" max="15625" width="7" style="8" bestFit="1" customWidth="1"/>
    <col min="15626" max="15626" width="6" style="8" bestFit="1" customWidth="1"/>
    <col min="15627" max="15627" width="16.109375" style="8" customWidth="1"/>
    <col min="15628" max="15628" width="5.44140625" style="8" bestFit="1" customWidth="1"/>
    <col min="15629" max="15629" width="17" style="8" customWidth="1"/>
    <col min="15630" max="15634" width="11.44140625" style="8"/>
    <col min="15635" max="15635" width="8.88671875" style="8" bestFit="1" customWidth="1"/>
    <col min="15636" max="15636" width="9.5546875" style="8" bestFit="1" customWidth="1"/>
    <col min="15637" max="15637" width="6.88671875" style="8" bestFit="1" customWidth="1"/>
    <col min="15638" max="15638" width="8.44140625" style="8" bestFit="1" customWidth="1"/>
    <col min="15639" max="15639" width="8" style="8" bestFit="1" customWidth="1"/>
    <col min="15640" max="15640" width="7.5546875" style="8" bestFit="1" customWidth="1"/>
    <col min="15641" max="15641" width="5.5546875" style="8" bestFit="1" customWidth="1"/>
    <col min="15642" max="15871" width="11.44140625" style="8"/>
    <col min="15872" max="15872" width="11.109375" style="8" bestFit="1" customWidth="1"/>
    <col min="15873" max="15873" width="10.33203125" style="8" bestFit="1" customWidth="1"/>
    <col min="15874" max="15874" width="7.109375" style="8" bestFit="1" customWidth="1"/>
    <col min="15875" max="15875" width="12.44140625" style="8" customWidth="1"/>
    <col min="15876" max="15876" width="6.6640625" style="8" bestFit="1" customWidth="1"/>
    <col min="15877" max="15877" width="5" style="8" bestFit="1" customWidth="1"/>
    <col min="15878" max="15878" width="5.33203125" style="8" bestFit="1" customWidth="1"/>
    <col min="15879" max="15879" width="3.109375" style="8" bestFit="1" customWidth="1"/>
    <col min="15880" max="15880" width="9" style="8" customWidth="1"/>
    <col min="15881" max="15881" width="7" style="8" bestFit="1" customWidth="1"/>
    <col min="15882" max="15882" width="6" style="8" bestFit="1" customWidth="1"/>
    <col min="15883" max="15883" width="16.109375" style="8" customWidth="1"/>
    <col min="15884" max="15884" width="5.44140625" style="8" bestFit="1" customWidth="1"/>
    <col min="15885" max="15885" width="17" style="8" customWidth="1"/>
    <col min="15886" max="15890" width="11.44140625" style="8"/>
    <col min="15891" max="15891" width="8.88671875" style="8" bestFit="1" customWidth="1"/>
    <col min="15892" max="15892" width="9.5546875" style="8" bestFit="1" customWidth="1"/>
    <col min="15893" max="15893" width="6.88671875" style="8" bestFit="1" customWidth="1"/>
    <col min="15894" max="15894" width="8.44140625" style="8" bestFit="1" customWidth="1"/>
    <col min="15895" max="15895" width="8" style="8" bestFit="1" customWidth="1"/>
    <col min="15896" max="15896" width="7.5546875" style="8" bestFit="1" customWidth="1"/>
    <col min="15897" max="15897" width="5.5546875" style="8" bestFit="1" customWidth="1"/>
    <col min="15898" max="16127" width="11.44140625" style="8"/>
    <col min="16128" max="16128" width="11.109375" style="8" bestFit="1" customWidth="1"/>
    <col min="16129" max="16129" width="10.33203125" style="8" bestFit="1" customWidth="1"/>
    <col min="16130" max="16130" width="7.109375" style="8" bestFit="1" customWidth="1"/>
    <col min="16131" max="16131" width="12.44140625" style="8" customWidth="1"/>
    <col min="16132" max="16132" width="6.6640625" style="8" bestFit="1" customWidth="1"/>
    <col min="16133" max="16133" width="5" style="8" bestFit="1" customWidth="1"/>
    <col min="16134" max="16134" width="5.33203125" style="8" bestFit="1" customWidth="1"/>
    <col min="16135" max="16135" width="3.109375" style="8" bestFit="1" customWidth="1"/>
    <col min="16136" max="16136" width="9" style="8" customWidth="1"/>
    <col min="16137" max="16137" width="7" style="8" bestFit="1" customWidth="1"/>
    <col min="16138" max="16138" width="6" style="8" bestFit="1" customWidth="1"/>
    <col min="16139" max="16139" width="16.109375" style="8" customWidth="1"/>
    <col min="16140" max="16140" width="5.44140625" style="8" bestFit="1" customWidth="1"/>
    <col min="16141" max="16141" width="17" style="8" customWidth="1"/>
    <col min="16142" max="16146" width="11.44140625" style="8"/>
    <col min="16147" max="16147" width="8.88671875" style="8" bestFit="1" customWidth="1"/>
    <col min="16148" max="16148" width="9.5546875" style="8" bestFit="1" customWidth="1"/>
    <col min="16149" max="16149" width="6.88671875" style="8" bestFit="1" customWidth="1"/>
    <col min="16150" max="16150" width="8.44140625" style="8" bestFit="1" customWidth="1"/>
    <col min="16151" max="16151" width="8" style="8" bestFit="1" customWidth="1"/>
    <col min="16152" max="16152" width="7.5546875" style="8" bestFit="1" customWidth="1"/>
    <col min="16153" max="16153" width="5.5546875" style="8" bestFit="1" customWidth="1"/>
    <col min="16154" max="16383" width="11.44140625" style="8"/>
    <col min="16384" max="16384" width="11.5546875" style="8" customWidth="1"/>
  </cols>
  <sheetData>
    <row r="2" spans="2:60" ht="18.75" customHeight="1" x14ac:dyDescent="0.3">
      <c r="B2" s="337" t="s">
        <v>103</v>
      </c>
      <c r="C2" s="337"/>
      <c r="D2" s="337"/>
      <c r="E2" s="337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5" t="s">
        <v>101</v>
      </c>
      <c r="R2" s="335"/>
      <c r="S2" s="220">
        <f ca="1">TODAY()</f>
        <v>46209</v>
      </c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U2" s="332"/>
      <c r="AV2" s="332"/>
      <c r="AW2" s="332"/>
      <c r="AX2" s="332"/>
      <c r="AY2" s="332"/>
      <c r="AZ2" s="332"/>
      <c r="BA2" s="332"/>
      <c r="BB2" s="332"/>
      <c r="BC2" s="332"/>
      <c r="BD2" s="332"/>
      <c r="BE2" s="332"/>
      <c r="BF2" s="332"/>
      <c r="BG2" s="332"/>
      <c r="BH2" s="332"/>
    </row>
    <row r="3" spans="2:60" ht="18.75" customHeight="1" x14ac:dyDescent="0.3">
      <c r="B3" s="337" t="s">
        <v>64</v>
      </c>
      <c r="C3" s="337"/>
      <c r="D3" s="337"/>
      <c r="E3" s="337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U3" s="332"/>
      <c r="AV3" s="332"/>
      <c r="AW3" s="332"/>
      <c r="AX3" s="332"/>
      <c r="AY3" s="332"/>
      <c r="AZ3" s="332"/>
      <c r="BA3" s="332"/>
      <c r="BB3" s="332"/>
      <c r="BC3" s="332"/>
      <c r="BD3" s="332"/>
      <c r="BE3" s="332"/>
      <c r="BF3" s="332"/>
      <c r="BG3" s="332"/>
      <c r="BH3" s="332"/>
    </row>
    <row r="4" spans="2:60" ht="14.25" customHeight="1" x14ac:dyDescent="0.3"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G4" s="322"/>
      <c r="AH4" s="322"/>
      <c r="AI4" s="322"/>
      <c r="AJ4" s="322"/>
      <c r="AK4" s="322"/>
      <c r="AU4" s="332"/>
      <c r="AV4" s="332"/>
      <c r="AW4" s="332"/>
      <c r="AX4" s="332"/>
      <c r="AY4" s="332"/>
      <c r="AZ4" s="332"/>
      <c r="BA4" s="332"/>
      <c r="BB4" s="332"/>
      <c r="BC4" s="332"/>
      <c r="BD4" s="332"/>
      <c r="BE4" s="332"/>
      <c r="BF4" s="332"/>
      <c r="BG4" s="332"/>
      <c r="BH4" s="332"/>
    </row>
    <row r="5" spans="2:60" ht="18.75" customHeight="1" x14ac:dyDescent="0.3"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U5" s="332"/>
      <c r="AV5" s="332"/>
      <c r="AW5" s="332"/>
      <c r="AX5" s="332"/>
      <c r="AY5" s="332"/>
      <c r="AZ5" s="332"/>
      <c r="BA5" s="332"/>
      <c r="BB5" s="332"/>
      <c r="BC5" s="332"/>
      <c r="BD5" s="332"/>
      <c r="BE5" s="332"/>
      <c r="BF5" s="332"/>
      <c r="BG5" s="332"/>
      <c r="BH5" s="332"/>
    </row>
    <row r="6" spans="2:60" ht="18.75" customHeight="1" x14ac:dyDescent="0.3"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U6" s="332"/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2"/>
      <c r="BG6" s="332"/>
      <c r="BH6" s="332"/>
    </row>
    <row r="7" spans="2:60" ht="18.75" customHeight="1" x14ac:dyDescent="0.3"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U7" s="332"/>
      <c r="AV7" s="332"/>
      <c r="AW7" s="332"/>
      <c r="AX7" s="332"/>
      <c r="AY7" s="332"/>
      <c r="AZ7" s="332"/>
      <c r="BA7" s="332"/>
      <c r="BB7" s="332"/>
      <c r="BC7" s="332"/>
      <c r="BD7" s="332"/>
      <c r="BE7" s="332"/>
      <c r="BF7" s="332"/>
      <c r="BG7" s="332"/>
      <c r="BH7" s="332"/>
    </row>
    <row r="8" spans="2:60" ht="18.75" customHeight="1" x14ac:dyDescent="0.3"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U8" s="332"/>
      <c r="AV8" s="332"/>
      <c r="AW8" s="332"/>
      <c r="AX8" s="332"/>
      <c r="AY8" s="332"/>
      <c r="AZ8" s="332"/>
      <c r="BA8" s="332"/>
      <c r="BB8" s="332"/>
      <c r="BC8" s="332"/>
      <c r="BD8" s="332"/>
      <c r="BE8" s="332"/>
      <c r="BF8" s="332"/>
      <c r="BG8" s="332"/>
      <c r="BH8" s="332"/>
    </row>
    <row r="9" spans="2:60" ht="18.75" customHeight="1" x14ac:dyDescent="0.3"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U9" s="332"/>
      <c r="AV9" s="332"/>
      <c r="AW9" s="332"/>
      <c r="AX9" s="332"/>
      <c r="AY9" s="332"/>
      <c r="AZ9" s="332"/>
      <c r="BA9" s="332"/>
      <c r="BB9" s="332"/>
      <c r="BC9" s="332"/>
      <c r="BD9" s="332"/>
      <c r="BE9" s="332"/>
      <c r="BF9" s="332"/>
      <c r="BG9" s="332"/>
      <c r="BH9" s="332"/>
    </row>
    <row r="10" spans="2:60" ht="18.75" customHeight="1" x14ac:dyDescent="0.3"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U10" s="332"/>
      <c r="AV10" s="332"/>
      <c r="AW10" s="332"/>
      <c r="AX10" s="332"/>
      <c r="AY10" s="332"/>
      <c r="AZ10" s="332"/>
      <c r="BA10" s="332"/>
      <c r="BB10" s="332"/>
      <c r="BC10" s="332"/>
      <c r="BD10" s="332"/>
      <c r="BE10" s="332"/>
      <c r="BF10" s="332"/>
      <c r="BG10" s="332"/>
      <c r="BH10" s="332"/>
    </row>
    <row r="11" spans="2:60" ht="14.25" customHeight="1" x14ac:dyDescent="0.3"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G11" s="322"/>
      <c r="AH11" s="322"/>
      <c r="AI11" s="322"/>
      <c r="AJ11" s="322"/>
      <c r="AK11" s="322"/>
      <c r="AU11" s="332"/>
      <c r="AV11" s="332"/>
      <c r="AW11" s="332"/>
      <c r="AX11" s="332"/>
      <c r="AY11" s="332"/>
      <c r="AZ11" s="332"/>
      <c r="BA11" s="332"/>
      <c r="BB11" s="332"/>
      <c r="BC11" s="332"/>
      <c r="BD11" s="332"/>
      <c r="BE11" s="332"/>
      <c r="BF11" s="332"/>
      <c r="BG11" s="332"/>
      <c r="BH11" s="332"/>
    </row>
    <row r="12" spans="2:60" ht="14.25" customHeight="1" x14ac:dyDescent="0.3">
      <c r="C12" s="82"/>
      <c r="D12" s="82"/>
      <c r="E12" s="82"/>
      <c r="F12" s="82"/>
      <c r="J12" s="82"/>
      <c r="N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G12" s="82"/>
      <c r="AH12" s="82"/>
      <c r="AI12" s="82"/>
      <c r="AJ12" s="82"/>
      <c r="AK12" s="82"/>
      <c r="AU12" s="9"/>
      <c r="AV12" s="9"/>
      <c r="AW12" s="9"/>
      <c r="AX12" s="116"/>
      <c r="AY12" s="116"/>
      <c r="AZ12" s="116"/>
      <c r="BA12" s="116"/>
      <c r="BB12" s="116"/>
      <c r="BC12" s="85"/>
      <c r="BD12" s="10"/>
      <c r="BE12" s="11"/>
    </row>
    <row r="13" spans="2:60" ht="18.75" customHeight="1" x14ac:dyDescent="0.3">
      <c r="B13" s="331" t="s">
        <v>104</v>
      </c>
      <c r="C13" s="331"/>
      <c r="D13" s="331"/>
      <c r="E13" s="331"/>
      <c r="F13" s="330">
        <v>80301030</v>
      </c>
      <c r="G13" s="330"/>
      <c r="H13" s="330"/>
      <c r="I13" s="330"/>
      <c r="J13" s="330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U13" s="327" t="s">
        <v>0</v>
      </c>
      <c r="AV13" s="327"/>
      <c r="AW13" s="336">
        <f>F2</f>
        <v>0</v>
      </c>
      <c r="AX13" s="336"/>
      <c r="AY13" s="336"/>
      <c r="AZ13" s="336"/>
      <c r="BA13" s="327" t="s">
        <v>63</v>
      </c>
      <c r="BB13" s="327"/>
      <c r="BC13" s="326">
        <f>F13</f>
        <v>80301030</v>
      </c>
      <c r="BD13" s="326"/>
      <c r="BE13" s="327" t="s">
        <v>58</v>
      </c>
      <c r="BF13" s="327"/>
      <c r="BG13" s="333">
        <f ca="1">TODAY()</f>
        <v>46209</v>
      </c>
      <c r="BH13" s="333"/>
    </row>
    <row r="14" spans="2:60" ht="18.75" customHeight="1" x14ac:dyDescent="0.3">
      <c r="B14" s="331" t="s">
        <v>108</v>
      </c>
      <c r="C14" s="331"/>
      <c r="D14" s="331"/>
      <c r="E14" s="331"/>
      <c r="F14" s="330">
        <v>80301030</v>
      </c>
      <c r="G14" s="330"/>
      <c r="H14" s="330"/>
      <c r="I14" s="330"/>
      <c r="J14" s="330"/>
      <c r="K14" s="331" t="s">
        <v>71</v>
      </c>
      <c r="L14" s="331"/>
      <c r="M14" s="331"/>
      <c r="N14" s="334"/>
      <c r="O14" s="334"/>
      <c r="P14" s="334"/>
      <c r="Q14" s="335" t="s">
        <v>20</v>
      </c>
      <c r="R14" s="335"/>
      <c r="S14" s="119"/>
      <c r="T14" s="117"/>
      <c r="U14" s="118"/>
      <c r="V14" s="118"/>
      <c r="W14" s="118"/>
      <c r="X14" s="117"/>
      <c r="Y14" s="117"/>
      <c r="Z14" s="117"/>
      <c r="AA14" s="117"/>
      <c r="AB14" s="117"/>
      <c r="AC14" s="117"/>
      <c r="AD14" s="117"/>
      <c r="AE14" s="117"/>
      <c r="AF14" s="117"/>
      <c r="AU14" s="327" t="s">
        <v>64</v>
      </c>
      <c r="AV14" s="327"/>
      <c r="AW14" s="336">
        <f>F3</f>
        <v>0</v>
      </c>
      <c r="AX14" s="336"/>
      <c r="AY14" s="336"/>
      <c r="AZ14" s="336"/>
      <c r="BA14" s="327" t="s">
        <v>108</v>
      </c>
      <c r="BB14" s="327"/>
      <c r="BC14" s="326">
        <f>F14</f>
        <v>80301030</v>
      </c>
      <c r="BD14" s="326"/>
      <c r="BE14" s="327" t="s">
        <v>71</v>
      </c>
      <c r="BF14" s="327"/>
      <c r="BG14" s="326">
        <f>N14</f>
        <v>0</v>
      </c>
      <c r="BH14" s="328"/>
    </row>
    <row r="15" spans="2:60" ht="18.75" customHeight="1" x14ac:dyDescent="0.3">
      <c r="B15" s="329" t="s">
        <v>109</v>
      </c>
      <c r="C15" s="329"/>
      <c r="D15" s="329"/>
      <c r="E15" s="329"/>
      <c r="F15" s="330">
        <v>80301209</v>
      </c>
      <c r="G15" s="330"/>
      <c r="H15" s="330"/>
      <c r="I15" s="330"/>
      <c r="J15" s="330"/>
      <c r="K15" s="331" t="s">
        <v>107</v>
      </c>
      <c r="L15" s="331"/>
      <c r="M15" s="331"/>
      <c r="N15" s="330"/>
      <c r="O15" s="330"/>
      <c r="P15" s="330"/>
      <c r="Q15" s="84"/>
      <c r="R15" s="84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U15" s="332"/>
      <c r="AV15" s="332"/>
      <c r="AW15" s="332"/>
      <c r="AX15" s="332"/>
      <c r="AY15" s="332"/>
      <c r="AZ15" s="332"/>
      <c r="BA15" s="327" t="s">
        <v>109</v>
      </c>
      <c r="BB15" s="327"/>
      <c r="BC15" s="326">
        <f>F15</f>
        <v>80301209</v>
      </c>
      <c r="BD15" s="328"/>
      <c r="BE15" s="327" t="s">
        <v>110</v>
      </c>
      <c r="BF15" s="327"/>
      <c r="BG15" s="326">
        <f>N15</f>
        <v>0</v>
      </c>
      <c r="BH15" s="328"/>
    </row>
    <row r="16" spans="2:60" ht="14.25" customHeight="1" thickBot="1" x14ac:dyDescent="0.35">
      <c r="B16" s="322"/>
      <c r="C16" s="322"/>
      <c r="D16" s="322"/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U16" s="9"/>
      <c r="AV16" s="9"/>
      <c r="AW16" s="9"/>
      <c r="AX16" s="85"/>
      <c r="AY16" s="85"/>
      <c r="AZ16" s="85"/>
      <c r="BA16" s="85"/>
      <c r="BB16" s="85"/>
      <c r="BC16" s="85"/>
      <c r="BD16" s="12"/>
      <c r="BE16" s="13"/>
      <c r="BF16" s="14"/>
      <c r="BG16" s="14"/>
      <c r="BH16" s="14"/>
    </row>
    <row r="17" spans="2:60" ht="15.75" customHeight="1" thickTop="1" thickBot="1" x14ac:dyDescent="0.35">
      <c r="B17" s="285" t="s">
        <v>102</v>
      </c>
      <c r="C17" s="307" t="s">
        <v>66</v>
      </c>
      <c r="D17" s="308"/>
      <c r="E17" s="308"/>
      <c r="F17" s="308"/>
      <c r="G17" s="308"/>
      <c r="H17" s="308"/>
      <c r="I17" s="308"/>
      <c r="J17" s="308"/>
      <c r="K17" s="308"/>
      <c r="L17" s="308"/>
      <c r="M17" s="308"/>
      <c r="N17" s="308"/>
      <c r="O17" s="309"/>
      <c r="P17" s="310" t="s">
        <v>68</v>
      </c>
      <c r="Q17" s="310"/>
      <c r="R17" s="311"/>
      <c r="S17" s="323" t="s">
        <v>67</v>
      </c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5"/>
      <c r="AG17" s="305"/>
      <c r="AH17" s="305"/>
      <c r="AI17" s="305"/>
      <c r="AJ17" s="305"/>
      <c r="AK17" s="306"/>
      <c r="AL17" s="15"/>
      <c r="AU17" s="307" t="s">
        <v>66</v>
      </c>
      <c r="AV17" s="308"/>
      <c r="AW17" s="308"/>
      <c r="AX17" s="308"/>
      <c r="AY17" s="308"/>
      <c r="AZ17" s="308"/>
      <c r="BA17" s="308"/>
      <c r="BB17" s="308"/>
      <c r="BC17" s="309"/>
      <c r="BD17" s="310" t="s">
        <v>39</v>
      </c>
      <c r="BE17" s="310"/>
      <c r="BF17" s="310"/>
      <c r="BG17" s="310"/>
      <c r="BH17" s="311"/>
    </row>
    <row r="18" spans="2:60" ht="48.75" customHeight="1" x14ac:dyDescent="0.3">
      <c r="B18" s="286"/>
      <c r="C18" s="312" t="s">
        <v>119</v>
      </c>
      <c r="D18" s="314" t="s">
        <v>19</v>
      </c>
      <c r="E18" s="316" t="s">
        <v>76</v>
      </c>
      <c r="F18" s="284"/>
      <c r="G18" s="316" t="s">
        <v>113</v>
      </c>
      <c r="H18" s="284"/>
      <c r="I18" s="303" t="s">
        <v>13</v>
      </c>
      <c r="J18" s="283" t="s">
        <v>78</v>
      </c>
      <c r="K18" s="284"/>
      <c r="L18" s="296" t="s">
        <v>31</v>
      </c>
      <c r="M18" s="297"/>
      <c r="N18" s="303" t="s">
        <v>118</v>
      </c>
      <c r="O18" s="275" t="s">
        <v>65</v>
      </c>
      <c r="P18" s="277" t="s">
        <v>95</v>
      </c>
      <c r="Q18" s="279" t="s">
        <v>29</v>
      </c>
      <c r="R18" s="281" t="s">
        <v>100</v>
      </c>
      <c r="S18" s="292" t="s">
        <v>117</v>
      </c>
      <c r="T18" s="294" t="s">
        <v>88</v>
      </c>
      <c r="U18" s="296" t="s">
        <v>90</v>
      </c>
      <c r="V18" s="297"/>
      <c r="W18" s="298" t="s">
        <v>98</v>
      </c>
      <c r="X18" s="298" t="s">
        <v>89</v>
      </c>
      <c r="Y18" s="300" t="s">
        <v>4</v>
      </c>
      <c r="Z18" s="301"/>
      <c r="AA18" s="302"/>
      <c r="AB18" s="287" t="s">
        <v>114</v>
      </c>
      <c r="AC18" s="289" t="s">
        <v>97</v>
      </c>
      <c r="AD18" s="289" t="s">
        <v>28</v>
      </c>
      <c r="AE18" s="137" t="s">
        <v>56</v>
      </c>
      <c r="AF18" s="291" t="s">
        <v>5</v>
      </c>
      <c r="AG18" s="320" t="s">
        <v>72</v>
      </c>
      <c r="AH18" s="321"/>
      <c r="AI18" s="296" t="s">
        <v>77</v>
      </c>
      <c r="AJ18" s="297"/>
      <c r="AK18" s="138" t="s">
        <v>23</v>
      </c>
      <c r="AU18" s="16" t="s">
        <v>1</v>
      </c>
      <c r="AV18" s="17" t="s">
        <v>19</v>
      </c>
      <c r="AW18" s="269" t="s">
        <v>76</v>
      </c>
      <c r="AX18" s="270"/>
      <c r="AY18" s="269" t="s">
        <v>75</v>
      </c>
      <c r="AZ18" s="270"/>
      <c r="BA18" s="18" t="s">
        <v>13</v>
      </c>
      <c r="BB18" s="271" t="s">
        <v>78</v>
      </c>
      <c r="BC18" s="272"/>
      <c r="BD18" s="273" t="s">
        <v>118</v>
      </c>
      <c r="BE18" s="17" t="s">
        <v>65</v>
      </c>
      <c r="BF18" s="318" t="s">
        <v>68</v>
      </c>
      <c r="BG18" s="319"/>
      <c r="BH18" s="19" t="s">
        <v>81</v>
      </c>
    </row>
    <row r="19" spans="2:60" ht="22.8" x14ac:dyDescent="0.3">
      <c r="B19" s="286"/>
      <c r="C19" s="313"/>
      <c r="D19" s="315"/>
      <c r="E19" s="139" t="s">
        <v>73</v>
      </c>
      <c r="F19" s="140" t="s">
        <v>74</v>
      </c>
      <c r="G19" s="141" t="s">
        <v>73</v>
      </c>
      <c r="H19" s="140" t="s">
        <v>74</v>
      </c>
      <c r="I19" s="317"/>
      <c r="J19" s="142" t="s">
        <v>2</v>
      </c>
      <c r="K19" s="143" t="s">
        <v>3</v>
      </c>
      <c r="L19" s="144" t="s">
        <v>6</v>
      </c>
      <c r="M19" s="143" t="s">
        <v>21</v>
      </c>
      <c r="N19" s="304"/>
      <c r="O19" s="276"/>
      <c r="P19" s="278"/>
      <c r="Q19" s="280"/>
      <c r="R19" s="282"/>
      <c r="S19" s="293"/>
      <c r="T19" s="295"/>
      <c r="U19" s="145" t="s">
        <v>92</v>
      </c>
      <c r="V19" s="146" t="s">
        <v>91</v>
      </c>
      <c r="W19" s="299"/>
      <c r="X19" s="299"/>
      <c r="Y19" s="162" t="s">
        <v>16</v>
      </c>
      <c r="Z19" s="147" t="s">
        <v>93</v>
      </c>
      <c r="AA19" s="146" t="s">
        <v>94</v>
      </c>
      <c r="AB19" s="288"/>
      <c r="AC19" s="290"/>
      <c r="AD19" s="290"/>
      <c r="AE19" s="163" t="s">
        <v>8</v>
      </c>
      <c r="AF19" s="282"/>
      <c r="AG19" s="148" t="s">
        <v>27</v>
      </c>
      <c r="AH19" s="164" t="s">
        <v>32</v>
      </c>
      <c r="AI19" s="145" t="s">
        <v>26</v>
      </c>
      <c r="AJ19" s="146" t="s">
        <v>70</v>
      </c>
      <c r="AK19" s="149" t="s">
        <v>24</v>
      </c>
      <c r="AU19" s="20" t="s">
        <v>18</v>
      </c>
      <c r="AV19" s="21"/>
      <c r="AW19" s="22" t="s">
        <v>73</v>
      </c>
      <c r="AX19" s="23" t="s">
        <v>74</v>
      </c>
      <c r="AY19" s="22" t="s">
        <v>73</v>
      </c>
      <c r="AZ19" s="23" t="s">
        <v>74</v>
      </c>
      <c r="BA19" s="25"/>
      <c r="BB19" s="24" t="s">
        <v>2</v>
      </c>
      <c r="BC19" s="26" t="s">
        <v>3</v>
      </c>
      <c r="BD19" s="274"/>
      <c r="BE19" s="27"/>
      <c r="BF19" s="28" t="s">
        <v>80</v>
      </c>
      <c r="BG19" s="29" t="s">
        <v>79</v>
      </c>
      <c r="BH19" s="30" t="s">
        <v>79</v>
      </c>
    </row>
    <row r="20" spans="2:60" ht="15" thickBot="1" x14ac:dyDescent="0.35">
      <c r="B20" s="286"/>
      <c r="C20" s="136" t="s">
        <v>120</v>
      </c>
      <c r="D20" s="129" t="s">
        <v>25</v>
      </c>
      <c r="E20" s="50" t="s">
        <v>9</v>
      </c>
      <c r="F20" s="34" t="s">
        <v>10</v>
      </c>
      <c r="G20" s="33" t="s">
        <v>9</v>
      </c>
      <c r="H20" s="114" t="s">
        <v>10</v>
      </c>
      <c r="I20" s="126" t="s">
        <v>12</v>
      </c>
      <c r="J20" s="36" t="s">
        <v>30</v>
      </c>
      <c r="K20" s="37" t="s">
        <v>96</v>
      </c>
      <c r="L20" s="38" t="s">
        <v>30</v>
      </c>
      <c r="M20" s="49" t="s">
        <v>30</v>
      </c>
      <c r="N20" s="38" t="s">
        <v>30</v>
      </c>
      <c r="O20" s="39" t="s">
        <v>9</v>
      </c>
      <c r="P20" s="35" t="s">
        <v>25</v>
      </c>
      <c r="Q20" s="36" t="s">
        <v>106</v>
      </c>
      <c r="R20" s="40" t="s">
        <v>55</v>
      </c>
      <c r="S20" s="41" t="s">
        <v>25</v>
      </c>
      <c r="T20" s="42" t="s">
        <v>55</v>
      </c>
      <c r="U20" s="43" t="s">
        <v>9</v>
      </c>
      <c r="V20" s="44" t="s">
        <v>9</v>
      </c>
      <c r="W20" s="45" t="s">
        <v>99</v>
      </c>
      <c r="X20" s="45" t="s">
        <v>9</v>
      </c>
      <c r="Y20" s="38" t="s">
        <v>30</v>
      </c>
      <c r="Z20" s="36" t="s">
        <v>30</v>
      </c>
      <c r="AA20" s="37" t="s">
        <v>30</v>
      </c>
      <c r="AB20" s="46" t="s">
        <v>9</v>
      </c>
      <c r="AC20" s="46" t="s">
        <v>9</v>
      </c>
      <c r="AD20" s="46" t="s">
        <v>9</v>
      </c>
      <c r="AE20" s="38" t="s">
        <v>30</v>
      </c>
      <c r="AF20" s="40" t="s">
        <v>30</v>
      </c>
      <c r="AG20" s="47" t="s">
        <v>22</v>
      </c>
      <c r="AH20" s="48" t="s">
        <v>22</v>
      </c>
      <c r="AI20" s="38" t="s">
        <v>30</v>
      </c>
      <c r="AJ20" s="155" t="s">
        <v>30</v>
      </c>
      <c r="AK20" s="156" t="s">
        <v>25</v>
      </c>
      <c r="AU20" s="31"/>
      <c r="AV20" s="32"/>
      <c r="AW20" s="33" t="s">
        <v>9</v>
      </c>
      <c r="AX20" s="34" t="s">
        <v>10</v>
      </c>
      <c r="AY20" s="33" t="s">
        <v>9</v>
      </c>
      <c r="AZ20" s="34" t="s">
        <v>10</v>
      </c>
      <c r="BA20" s="35" t="s">
        <v>12</v>
      </c>
      <c r="BB20" s="36" t="s">
        <v>30</v>
      </c>
      <c r="BC20" s="40" t="s">
        <v>1</v>
      </c>
      <c r="BD20" s="38" t="s">
        <v>30</v>
      </c>
      <c r="BE20" s="49" t="s">
        <v>9</v>
      </c>
      <c r="BF20" s="50"/>
      <c r="BG20" s="51"/>
      <c r="BH20" s="52"/>
    </row>
    <row r="21" spans="2:60" ht="27" thickBot="1" x14ac:dyDescent="0.35">
      <c r="B21" s="285">
        <f>F13</f>
        <v>80301030</v>
      </c>
      <c r="C21" s="229"/>
      <c r="D21" s="240" t="s">
        <v>138</v>
      </c>
      <c r="E21" s="229"/>
      <c r="F21" s="229"/>
      <c r="G21" s="229">
        <v>53.5</v>
      </c>
      <c r="H21" s="229">
        <v>3</v>
      </c>
      <c r="I21" s="240">
        <v>150</v>
      </c>
      <c r="J21" s="54"/>
      <c r="K21" s="238" t="s">
        <v>170</v>
      </c>
      <c r="L21" s="56"/>
      <c r="M21" s="55"/>
      <c r="N21" s="56"/>
      <c r="O21" s="234">
        <v>6</v>
      </c>
      <c r="P21" s="57"/>
      <c r="Q21" s="58"/>
      <c r="R21" s="59"/>
      <c r="S21" s="60" t="s">
        <v>180</v>
      </c>
      <c r="T21" s="228" t="s">
        <v>132</v>
      </c>
      <c r="U21" s="221"/>
      <c r="V21" s="64"/>
      <c r="W21" s="222"/>
      <c r="X21" s="223"/>
      <c r="Y21" s="57"/>
      <c r="Z21" s="58"/>
      <c r="AA21" s="61"/>
      <c r="AB21" s="224"/>
      <c r="AC21" s="224"/>
      <c r="AD21" s="224"/>
      <c r="AE21" s="57"/>
      <c r="AF21" s="62"/>
      <c r="AG21" s="63"/>
      <c r="AH21" s="64"/>
      <c r="AI21" s="190" t="str">
        <f>IF(OR(U21&gt;=5.1,V21&gt;=5.1),"x",IF(OR(AND(U21&lt;=5,U21&gt;0.1),AND(V21&lt;=5,V21&gt;0.1)),"-",IF(U21&lt;0.1,"")))</f>
        <v/>
      </c>
      <c r="AJ21" s="64"/>
      <c r="AK21" s="165"/>
      <c r="AU21" s="192">
        <f t="shared" ref="AU21:BC36" si="0">C21</f>
        <v>0</v>
      </c>
      <c r="AV21" s="171" t="str">
        <f t="shared" si="0"/>
        <v>GA01</v>
      </c>
      <c r="AW21" s="7">
        <f>E21</f>
        <v>0</v>
      </c>
      <c r="AX21" s="171">
        <f t="shared" si="0"/>
        <v>0</v>
      </c>
      <c r="AY21" s="193">
        <f t="shared" si="0"/>
        <v>53.5</v>
      </c>
      <c r="AZ21" s="171">
        <f t="shared" si="0"/>
        <v>3</v>
      </c>
      <c r="BA21" s="194">
        <f t="shared" si="0"/>
        <v>150</v>
      </c>
      <c r="BB21" s="195">
        <f t="shared" si="0"/>
        <v>0</v>
      </c>
      <c r="BC21" s="196" t="str">
        <f t="shared" si="0"/>
        <v>X</v>
      </c>
      <c r="BD21" s="197">
        <f t="shared" ref="BD21:BE36" si="1">N21</f>
        <v>0</v>
      </c>
      <c r="BE21" s="198">
        <f t="shared" si="1"/>
        <v>6</v>
      </c>
      <c r="BF21" s="199"/>
      <c r="BG21" s="200">
        <f>R21</f>
        <v>0</v>
      </c>
      <c r="BH21" s="65"/>
    </row>
    <row r="22" spans="2:60" ht="15" thickBot="1" x14ac:dyDescent="0.35">
      <c r="B22" s="286"/>
      <c r="C22" s="230"/>
      <c r="D22" s="240" t="s">
        <v>126</v>
      </c>
      <c r="E22" s="231"/>
      <c r="F22" s="230"/>
      <c r="G22" s="231">
        <v>50.8</v>
      </c>
      <c r="H22" s="230">
        <v>9</v>
      </c>
      <c r="I22" s="240">
        <v>150</v>
      </c>
      <c r="J22" s="54"/>
      <c r="K22" s="230"/>
      <c r="L22" s="56" t="s">
        <v>170</v>
      </c>
      <c r="M22" s="55"/>
      <c r="N22" s="56"/>
      <c r="O22" s="231">
        <v>1.3</v>
      </c>
      <c r="P22" s="57"/>
      <c r="Q22" s="58"/>
      <c r="R22" s="59"/>
      <c r="S22" s="60" t="s">
        <v>136</v>
      </c>
      <c r="T22" s="228" t="s">
        <v>132</v>
      </c>
      <c r="U22" s="63"/>
      <c r="V22" s="64"/>
      <c r="W22" s="222"/>
      <c r="X22" s="223"/>
      <c r="Y22" s="57"/>
      <c r="Z22" s="67"/>
      <c r="AA22" s="68"/>
      <c r="AB22" s="224"/>
      <c r="AC22" s="224"/>
      <c r="AD22" s="224"/>
      <c r="AE22" s="57"/>
      <c r="AF22" s="69"/>
      <c r="AG22" s="63"/>
      <c r="AH22" s="64"/>
      <c r="AI22" s="190" t="str">
        <f t="shared" ref="AI22:AI36" si="2">IF(OR(U22&gt;=5.1,V22&gt;=5.1),"x",IF(OR(AND(U22&lt;=5,U22&gt;0.1),AND(V22&lt;=5,V22&gt;0.1)),"-",IF(U22&lt;0.1,"")))</f>
        <v/>
      </c>
      <c r="AJ22" s="64"/>
      <c r="AK22" s="166"/>
      <c r="AU22" s="192">
        <f t="shared" si="0"/>
        <v>0</v>
      </c>
      <c r="AV22" s="171" t="str">
        <f t="shared" si="0"/>
        <v>RV02</v>
      </c>
      <c r="AW22" s="7">
        <f t="shared" si="0"/>
        <v>0</v>
      </c>
      <c r="AX22" s="171">
        <f>F22</f>
        <v>0</v>
      </c>
      <c r="AY22" s="193">
        <f t="shared" si="0"/>
        <v>50.8</v>
      </c>
      <c r="AZ22" s="171">
        <f t="shared" si="0"/>
        <v>9</v>
      </c>
      <c r="BA22" s="194">
        <f t="shared" si="0"/>
        <v>150</v>
      </c>
      <c r="BB22" s="195">
        <f t="shared" si="0"/>
        <v>0</v>
      </c>
      <c r="BC22" s="196">
        <f t="shared" si="0"/>
        <v>0</v>
      </c>
      <c r="BD22" s="197">
        <f t="shared" si="1"/>
        <v>0</v>
      </c>
      <c r="BE22" s="201">
        <f t="shared" si="1"/>
        <v>1.3</v>
      </c>
      <c r="BF22" s="199"/>
      <c r="BG22" s="200">
        <f t="shared" ref="BG22:BG36" si="3">R22</f>
        <v>0</v>
      </c>
      <c r="BH22" s="65"/>
    </row>
    <row r="23" spans="2:60" ht="27" thickBot="1" x14ac:dyDescent="0.35">
      <c r="B23" s="286"/>
      <c r="C23" s="230"/>
      <c r="D23" s="230" t="s">
        <v>165</v>
      </c>
      <c r="E23" s="231"/>
      <c r="F23" s="230"/>
      <c r="G23" s="231">
        <v>33.200000000000003</v>
      </c>
      <c r="H23" s="230">
        <v>9</v>
      </c>
      <c r="I23" s="240">
        <v>150</v>
      </c>
      <c r="J23" s="70"/>
      <c r="K23" s="230" t="s">
        <v>170</v>
      </c>
      <c r="L23" s="56"/>
      <c r="M23" s="55"/>
      <c r="N23" s="56"/>
      <c r="O23" s="231">
        <v>8.5</v>
      </c>
      <c r="P23" s="57"/>
      <c r="Q23" s="58"/>
      <c r="R23" s="59"/>
      <c r="S23" s="60" t="s">
        <v>181</v>
      </c>
      <c r="T23" s="228" t="s">
        <v>143</v>
      </c>
      <c r="U23" s="63"/>
      <c r="V23" s="64"/>
      <c r="W23" s="222"/>
      <c r="X23" s="223">
        <v>3.9</v>
      </c>
      <c r="Y23" s="57"/>
      <c r="Z23" s="58"/>
      <c r="AA23" s="71"/>
      <c r="AB23" s="224"/>
      <c r="AC23" s="224"/>
      <c r="AD23" s="224"/>
      <c r="AE23" s="57"/>
      <c r="AF23" s="59"/>
      <c r="AG23" s="63"/>
      <c r="AH23" s="64"/>
      <c r="AI23" s="190" t="str">
        <f t="shared" si="2"/>
        <v/>
      </c>
      <c r="AJ23" s="64"/>
      <c r="AK23" s="166"/>
      <c r="AU23" s="192">
        <f t="shared" si="0"/>
        <v>0</v>
      </c>
      <c r="AV23" s="171" t="str">
        <f t="shared" si="0"/>
        <v>HR03</v>
      </c>
      <c r="AW23" s="7">
        <f t="shared" si="0"/>
        <v>0</v>
      </c>
      <c r="AX23" s="171">
        <f t="shared" si="0"/>
        <v>0</v>
      </c>
      <c r="AY23" s="193">
        <f t="shared" si="0"/>
        <v>33.200000000000003</v>
      </c>
      <c r="AZ23" s="171">
        <f t="shared" si="0"/>
        <v>9</v>
      </c>
      <c r="BA23" s="194">
        <f t="shared" si="0"/>
        <v>150</v>
      </c>
      <c r="BB23" s="195">
        <f t="shared" si="0"/>
        <v>0</v>
      </c>
      <c r="BC23" s="196" t="str">
        <f t="shared" si="0"/>
        <v>X</v>
      </c>
      <c r="BD23" s="197">
        <f t="shared" si="1"/>
        <v>0</v>
      </c>
      <c r="BE23" s="201">
        <f t="shared" si="1"/>
        <v>8.5</v>
      </c>
      <c r="BF23" s="199"/>
      <c r="BG23" s="200">
        <f t="shared" si="3"/>
        <v>0</v>
      </c>
      <c r="BH23" s="65"/>
    </row>
    <row r="24" spans="2:60" ht="27" thickBot="1" x14ac:dyDescent="0.35">
      <c r="B24" s="286"/>
      <c r="C24" s="53"/>
      <c r="D24" s="230" t="s">
        <v>139</v>
      </c>
      <c r="E24" s="233"/>
      <c r="F24" s="235"/>
      <c r="G24" s="233">
        <v>32.6</v>
      </c>
      <c r="H24" s="235">
        <v>3</v>
      </c>
      <c r="I24" s="240">
        <v>150</v>
      </c>
      <c r="J24" s="70"/>
      <c r="K24" s="230" t="s">
        <v>170</v>
      </c>
      <c r="L24" s="56"/>
      <c r="M24" s="55"/>
      <c r="N24" s="56"/>
      <c r="O24" s="233">
        <v>7</v>
      </c>
      <c r="P24" s="57"/>
      <c r="Q24" s="58"/>
      <c r="R24" s="59"/>
      <c r="S24" s="60" t="s">
        <v>182</v>
      </c>
      <c r="T24" s="228" t="s">
        <v>143</v>
      </c>
      <c r="U24" s="63"/>
      <c r="V24" s="64"/>
      <c r="W24" s="222"/>
      <c r="X24" s="223">
        <v>3.9</v>
      </c>
      <c r="Y24" s="57"/>
      <c r="Z24" s="58"/>
      <c r="AA24" s="71"/>
      <c r="AB24" s="224"/>
      <c r="AC24" s="224"/>
      <c r="AD24" s="224"/>
      <c r="AE24" s="57"/>
      <c r="AF24" s="59"/>
      <c r="AG24" s="63"/>
      <c r="AH24" s="64"/>
      <c r="AI24" s="190" t="str">
        <f t="shared" si="2"/>
        <v/>
      </c>
      <c r="AJ24" s="64"/>
      <c r="AK24" s="166"/>
      <c r="AU24" s="192">
        <f t="shared" si="0"/>
        <v>0</v>
      </c>
      <c r="AV24" s="171" t="str">
        <f t="shared" si="0"/>
        <v>GA04</v>
      </c>
      <c r="AW24" s="7">
        <f t="shared" si="0"/>
        <v>0</v>
      </c>
      <c r="AX24" s="171">
        <f t="shared" si="0"/>
        <v>0</v>
      </c>
      <c r="AY24" s="193">
        <f t="shared" si="0"/>
        <v>32.6</v>
      </c>
      <c r="AZ24" s="171">
        <f t="shared" si="0"/>
        <v>3</v>
      </c>
      <c r="BA24" s="194">
        <f t="shared" si="0"/>
        <v>150</v>
      </c>
      <c r="BB24" s="195">
        <f t="shared" si="0"/>
        <v>0</v>
      </c>
      <c r="BC24" s="196" t="str">
        <f t="shared" si="0"/>
        <v>X</v>
      </c>
      <c r="BD24" s="197">
        <f t="shared" si="1"/>
        <v>0</v>
      </c>
      <c r="BE24" s="201">
        <f t="shared" si="1"/>
        <v>7</v>
      </c>
      <c r="BF24" s="199"/>
      <c r="BG24" s="200">
        <f t="shared" si="3"/>
        <v>0</v>
      </c>
      <c r="BH24" s="65"/>
    </row>
    <row r="25" spans="2:60" ht="27" thickBot="1" x14ac:dyDescent="0.35">
      <c r="B25" s="286"/>
      <c r="C25" s="53"/>
      <c r="D25" s="230" t="s">
        <v>178</v>
      </c>
      <c r="E25" s="233"/>
      <c r="F25" s="235"/>
      <c r="G25" s="233">
        <v>20.100000000000001</v>
      </c>
      <c r="H25" s="235">
        <v>3</v>
      </c>
      <c r="I25" s="240">
        <v>150</v>
      </c>
      <c r="J25" s="54"/>
      <c r="K25" s="230" t="s">
        <v>170</v>
      </c>
      <c r="L25" s="56"/>
      <c r="M25" s="55"/>
      <c r="N25" s="56"/>
      <c r="O25" s="233">
        <v>6.4</v>
      </c>
      <c r="P25" s="57"/>
      <c r="Q25" s="58"/>
      <c r="R25" s="59"/>
      <c r="S25" s="60" t="s">
        <v>183</v>
      </c>
      <c r="T25" s="228" t="s">
        <v>143</v>
      </c>
      <c r="U25" s="63"/>
      <c r="V25" s="64"/>
      <c r="W25" s="222"/>
      <c r="X25" s="223">
        <v>4</v>
      </c>
      <c r="Y25" s="57"/>
      <c r="Z25" s="58"/>
      <c r="AA25" s="71"/>
      <c r="AB25" s="224"/>
      <c r="AC25" s="224"/>
      <c r="AD25" s="224"/>
      <c r="AE25" s="57"/>
      <c r="AF25" s="59"/>
      <c r="AG25" s="63"/>
      <c r="AH25" s="64"/>
      <c r="AI25" s="190" t="str">
        <f t="shared" si="2"/>
        <v/>
      </c>
      <c r="AJ25" s="64"/>
      <c r="AK25" s="166"/>
      <c r="AU25" s="192">
        <f t="shared" si="0"/>
        <v>0</v>
      </c>
      <c r="AV25" s="171" t="str">
        <f t="shared" si="0"/>
        <v>HR05</v>
      </c>
      <c r="AW25" s="7">
        <f t="shared" si="0"/>
        <v>0</v>
      </c>
      <c r="AX25" s="171">
        <f t="shared" si="0"/>
        <v>0</v>
      </c>
      <c r="AY25" s="193">
        <f t="shared" si="0"/>
        <v>20.100000000000001</v>
      </c>
      <c r="AZ25" s="171">
        <f t="shared" si="0"/>
        <v>3</v>
      </c>
      <c r="BA25" s="194">
        <f t="shared" si="0"/>
        <v>150</v>
      </c>
      <c r="BB25" s="195">
        <f t="shared" si="0"/>
        <v>0</v>
      </c>
      <c r="BC25" s="196" t="str">
        <f t="shared" si="0"/>
        <v>X</v>
      </c>
      <c r="BD25" s="197">
        <f t="shared" si="1"/>
        <v>0</v>
      </c>
      <c r="BE25" s="201">
        <f t="shared" si="1"/>
        <v>6.4</v>
      </c>
      <c r="BF25" s="199"/>
      <c r="BG25" s="200">
        <f t="shared" si="3"/>
        <v>0</v>
      </c>
      <c r="BH25" s="65"/>
    </row>
    <row r="26" spans="2:60" ht="27" thickBot="1" x14ac:dyDescent="0.35">
      <c r="B26" s="286"/>
      <c r="C26" s="53"/>
      <c r="D26" s="230" t="s">
        <v>179</v>
      </c>
      <c r="E26" s="233"/>
      <c r="F26" s="235"/>
      <c r="G26" s="233">
        <v>17.100000000000001</v>
      </c>
      <c r="H26" s="235">
        <v>9</v>
      </c>
      <c r="I26" s="240">
        <v>150</v>
      </c>
      <c r="J26" s="170"/>
      <c r="K26" s="230" t="s">
        <v>170</v>
      </c>
      <c r="L26" s="56"/>
      <c r="M26" s="55"/>
      <c r="N26" s="56"/>
      <c r="O26" s="233">
        <v>9.3000000000000007</v>
      </c>
      <c r="P26" s="57"/>
      <c r="Q26" s="58"/>
      <c r="R26" s="59"/>
      <c r="S26" s="60" t="s">
        <v>184</v>
      </c>
      <c r="T26" s="228" t="s">
        <v>143</v>
      </c>
      <c r="U26" s="63"/>
      <c r="V26" s="64"/>
      <c r="W26" s="222"/>
      <c r="X26" s="223">
        <v>4.0999999999999996</v>
      </c>
      <c r="Y26" s="57"/>
      <c r="Z26" s="58"/>
      <c r="AA26" s="71"/>
      <c r="AB26" s="224"/>
      <c r="AC26" s="224"/>
      <c r="AD26" s="224"/>
      <c r="AE26" s="57"/>
      <c r="AF26" s="59"/>
      <c r="AG26" s="63"/>
      <c r="AH26" s="64"/>
      <c r="AI26" s="190" t="str">
        <f t="shared" si="2"/>
        <v/>
      </c>
      <c r="AJ26" s="64"/>
      <c r="AK26" s="166"/>
      <c r="AU26" s="192">
        <f t="shared" si="0"/>
        <v>0</v>
      </c>
      <c r="AV26" s="171" t="str">
        <f t="shared" si="0"/>
        <v>HR06</v>
      </c>
      <c r="AW26" s="7">
        <f t="shared" si="0"/>
        <v>0</v>
      </c>
      <c r="AX26" s="171">
        <f t="shared" si="0"/>
        <v>0</v>
      </c>
      <c r="AY26" s="193">
        <f t="shared" si="0"/>
        <v>17.100000000000001</v>
      </c>
      <c r="AZ26" s="171">
        <f t="shared" si="0"/>
        <v>9</v>
      </c>
      <c r="BA26" s="194">
        <f t="shared" si="0"/>
        <v>150</v>
      </c>
      <c r="BB26" s="195">
        <f t="shared" si="0"/>
        <v>0</v>
      </c>
      <c r="BC26" s="196" t="str">
        <f t="shared" si="0"/>
        <v>X</v>
      </c>
      <c r="BD26" s="197">
        <f t="shared" si="1"/>
        <v>0</v>
      </c>
      <c r="BE26" s="201">
        <f t="shared" si="1"/>
        <v>9.3000000000000007</v>
      </c>
      <c r="BF26" s="199"/>
      <c r="BG26" s="200">
        <f t="shared" si="3"/>
        <v>0</v>
      </c>
      <c r="BH26" s="65"/>
    </row>
    <row r="27" spans="2:60" ht="26.4" x14ac:dyDescent="0.3">
      <c r="B27" s="286"/>
      <c r="C27" s="53"/>
      <c r="D27" s="235" t="s">
        <v>153</v>
      </c>
      <c r="E27" s="233"/>
      <c r="F27" s="235"/>
      <c r="G27" s="233">
        <v>0.7</v>
      </c>
      <c r="H27" s="235">
        <v>3</v>
      </c>
      <c r="I27" s="240">
        <v>150</v>
      </c>
      <c r="J27" s="54"/>
      <c r="K27" s="230" t="s">
        <v>170</v>
      </c>
      <c r="L27" s="56"/>
      <c r="M27" s="55"/>
      <c r="N27" s="56"/>
      <c r="O27" s="233">
        <v>6</v>
      </c>
      <c r="P27" s="57"/>
      <c r="Q27" s="58"/>
      <c r="R27" s="59"/>
      <c r="S27" s="60" t="s">
        <v>185</v>
      </c>
      <c r="T27" s="228" t="s">
        <v>143</v>
      </c>
      <c r="U27" s="63"/>
      <c r="V27" s="64"/>
      <c r="W27" s="222"/>
      <c r="X27" s="223">
        <v>3.8</v>
      </c>
      <c r="Y27" s="57"/>
      <c r="Z27" s="67"/>
      <c r="AA27" s="68"/>
      <c r="AB27" s="224"/>
      <c r="AC27" s="224"/>
      <c r="AD27" s="224"/>
      <c r="AE27" s="57"/>
      <c r="AF27" s="59"/>
      <c r="AG27" s="63"/>
      <c r="AH27" s="64"/>
      <c r="AI27" s="190" t="str">
        <f t="shared" si="2"/>
        <v/>
      </c>
      <c r="AJ27" s="64"/>
      <c r="AK27" s="166"/>
      <c r="AU27" s="192">
        <f t="shared" si="0"/>
        <v>0</v>
      </c>
      <c r="AV27" s="171" t="str">
        <f t="shared" si="0"/>
        <v>GA07</v>
      </c>
      <c r="AW27" s="7">
        <f t="shared" si="0"/>
        <v>0</v>
      </c>
      <c r="AX27" s="171">
        <f t="shared" si="0"/>
        <v>0</v>
      </c>
      <c r="AY27" s="193">
        <f t="shared" si="0"/>
        <v>0.7</v>
      </c>
      <c r="AZ27" s="171">
        <f t="shared" si="0"/>
        <v>3</v>
      </c>
      <c r="BA27" s="194">
        <f t="shared" si="0"/>
        <v>150</v>
      </c>
      <c r="BB27" s="195">
        <f t="shared" si="0"/>
        <v>0</v>
      </c>
      <c r="BC27" s="196" t="str">
        <f t="shared" si="0"/>
        <v>X</v>
      </c>
      <c r="BD27" s="197">
        <f t="shared" si="1"/>
        <v>0</v>
      </c>
      <c r="BE27" s="201">
        <f t="shared" si="1"/>
        <v>6</v>
      </c>
      <c r="BF27" s="199"/>
      <c r="BG27" s="200">
        <f t="shared" si="3"/>
        <v>0</v>
      </c>
      <c r="BH27" s="65"/>
    </row>
    <row r="28" spans="2:60" x14ac:dyDescent="0.3">
      <c r="B28" s="286"/>
      <c r="C28" s="53"/>
      <c r="D28" s="235"/>
      <c r="E28" s="236"/>
      <c r="F28" s="236"/>
      <c r="G28" s="7" t="str">
        <f t="shared" ref="G28:G36" si="4">IF(E28&lt;&gt;"",$N$14-E28,"")</f>
        <v/>
      </c>
      <c r="H28" s="115" t="str">
        <f t="shared" ref="H28:H36" si="5">IF(F28=12,12,IF(F28=1,11,IF(F28=2,10,IF(F28=3,9,IF(F28=4,8,IF(F28=5,7,IF(F28=6,6,IF(F28=7,5,IF(F28=8,4,IF(F28=9,3,IF(F28=10,2,IF(F28=11,1,IF(F28="","")))))))))))))</f>
        <v/>
      </c>
      <c r="I28" s="235"/>
      <c r="J28" s="70"/>
      <c r="K28" s="55"/>
      <c r="L28" s="56"/>
      <c r="M28" s="55"/>
      <c r="N28" s="56"/>
      <c r="O28" s="72"/>
      <c r="P28" s="57"/>
      <c r="Q28" s="58"/>
      <c r="R28" s="59"/>
      <c r="S28" s="60"/>
      <c r="T28" s="228"/>
      <c r="U28" s="63"/>
      <c r="V28" s="64"/>
      <c r="W28" s="222"/>
      <c r="X28" s="223"/>
      <c r="Y28" s="57"/>
      <c r="Z28" s="58"/>
      <c r="AA28" s="61"/>
      <c r="AB28" s="224"/>
      <c r="AC28" s="224"/>
      <c r="AD28" s="224"/>
      <c r="AE28" s="57"/>
      <c r="AF28" s="59"/>
      <c r="AG28" s="63"/>
      <c r="AH28" s="64"/>
      <c r="AI28" s="190" t="str">
        <f t="shared" si="2"/>
        <v/>
      </c>
      <c r="AJ28" s="64"/>
      <c r="AK28" s="166"/>
      <c r="AU28" s="192">
        <f t="shared" si="0"/>
        <v>0</v>
      </c>
      <c r="AV28" s="171">
        <f t="shared" si="0"/>
        <v>0</v>
      </c>
      <c r="AW28" s="7">
        <f t="shared" si="0"/>
        <v>0</v>
      </c>
      <c r="AX28" s="171">
        <f t="shared" si="0"/>
        <v>0</v>
      </c>
      <c r="AY28" s="193" t="str">
        <f t="shared" si="0"/>
        <v/>
      </c>
      <c r="AZ28" s="171" t="str">
        <f t="shared" si="0"/>
        <v/>
      </c>
      <c r="BA28" s="194">
        <f t="shared" si="0"/>
        <v>0</v>
      </c>
      <c r="BB28" s="195">
        <f t="shared" si="0"/>
        <v>0</v>
      </c>
      <c r="BC28" s="196">
        <f t="shared" si="0"/>
        <v>0</v>
      </c>
      <c r="BD28" s="197">
        <f t="shared" si="1"/>
        <v>0</v>
      </c>
      <c r="BE28" s="201">
        <f t="shared" si="1"/>
        <v>0</v>
      </c>
      <c r="BF28" s="199"/>
      <c r="BG28" s="200">
        <f t="shared" si="3"/>
        <v>0</v>
      </c>
      <c r="BH28" s="65"/>
    </row>
    <row r="29" spans="2:60" x14ac:dyDescent="0.3">
      <c r="B29" s="286"/>
      <c r="C29" s="53"/>
      <c r="D29" s="235"/>
      <c r="E29" s="236"/>
      <c r="F29" s="236"/>
      <c r="G29" s="7" t="str">
        <f t="shared" si="4"/>
        <v/>
      </c>
      <c r="H29" s="115" t="str">
        <f t="shared" si="5"/>
        <v/>
      </c>
      <c r="I29" s="235"/>
      <c r="J29" s="70"/>
      <c r="K29" s="55"/>
      <c r="L29" s="56"/>
      <c r="M29" s="55"/>
      <c r="N29" s="56"/>
      <c r="O29" s="72"/>
      <c r="P29" s="57"/>
      <c r="Q29" s="58"/>
      <c r="R29" s="59"/>
      <c r="S29" s="60"/>
      <c r="T29" s="228"/>
      <c r="U29" s="63"/>
      <c r="V29" s="64"/>
      <c r="W29" s="222"/>
      <c r="X29" s="223"/>
      <c r="Y29" s="57"/>
      <c r="Z29" s="58"/>
      <c r="AA29" s="61"/>
      <c r="AB29" s="224"/>
      <c r="AC29" s="224"/>
      <c r="AD29" s="224"/>
      <c r="AE29" s="57"/>
      <c r="AF29" s="59"/>
      <c r="AG29" s="63"/>
      <c r="AH29" s="64"/>
      <c r="AI29" s="190" t="str">
        <f t="shared" si="2"/>
        <v/>
      </c>
      <c r="AJ29" s="64"/>
      <c r="AK29" s="166"/>
      <c r="AU29" s="192">
        <f t="shared" si="0"/>
        <v>0</v>
      </c>
      <c r="AV29" s="171">
        <f t="shared" si="0"/>
        <v>0</v>
      </c>
      <c r="AW29" s="7">
        <f t="shared" si="0"/>
        <v>0</v>
      </c>
      <c r="AX29" s="171">
        <f t="shared" si="0"/>
        <v>0</v>
      </c>
      <c r="AY29" s="193" t="str">
        <f t="shared" si="0"/>
        <v/>
      </c>
      <c r="AZ29" s="171" t="str">
        <f t="shared" si="0"/>
        <v/>
      </c>
      <c r="BA29" s="194">
        <f t="shared" si="0"/>
        <v>0</v>
      </c>
      <c r="BB29" s="195">
        <f t="shared" si="0"/>
        <v>0</v>
      </c>
      <c r="BC29" s="196">
        <f t="shared" si="0"/>
        <v>0</v>
      </c>
      <c r="BD29" s="197">
        <f t="shared" si="1"/>
        <v>0</v>
      </c>
      <c r="BE29" s="201">
        <f t="shared" si="1"/>
        <v>0</v>
      </c>
      <c r="BF29" s="199"/>
      <c r="BG29" s="200">
        <f t="shared" si="3"/>
        <v>0</v>
      </c>
      <c r="BH29" s="65"/>
    </row>
    <row r="30" spans="2:60" x14ac:dyDescent="0.3">
      <c r="B30" s="286"/>
      <c r="C30" s="53"/>
      <c r="D30" s="130"/>
      <c r="E30" s="172" t="str">
        <f t="shared" ref="E30:E36" ca="1" si="6">IF(G30&lt;&gt;"",$N$14-G30,"")</f>
        <v/>
      </c>
      <c r="F30" s="171" t="str">
        <f t="shared" ref="F30:F36" ca="1" si="7">IF(H30=12,12,IF(H30=1,11,IF(H30=2,10,IF(H30=3,9,IF(H30=4,8,IF(H30=5,7,IF(H30=6,6,IF(H30=7,5,IF(H30=8,4,IF(H30=9,3,IF(H30=10,2,IF(H30=11,1,IF(H30="","")))))))))))))</f>
        <v/>
      </c>
      <c r="G30" s="7" t="str">
        <f t="shared" ca="1" si="4"/>
        <v/>
      </c>
      <c r="H30" s="115" t="str">
        <f t="shared" ca="1" si="5"/>
        <v/>
      </c>
      <c r="I30" s="127"/>
      <c r="J30" s="70"/>
      <c r="K30" s="55"/>
      <c r="L30" s="56"/>
      <c r="M30" s="55"/>
      <c r="N30" s="56"/>
      <c r="O30" s="72"/>
      <c r="P30" s="57"/>
      <c r="Q30" s="58"/>
      <c r="R30" s="59"/>
      <c r="S30" s="60"/>
      <c r="T30" s="228"/>
      <c r="U30" s="63"/>
      <c r="V30" s="64"/>
      <c r="W30" s="222"/>
      <c r="X30" s="223"/>
      <c r="Y30" s="57"/>
      <c r="Z30" s="58"/>
      <c r="AA30" s="61"/>
      <c r="AB30" s="224"/>
      <c r="AC30" s="224"/>
      <c r="AD30" s="224"/>
      <c r="AE30" s="57"/>
      <c r="AF30" s="59"/>
      <c r="AG30" s="63"/>
      <c r="AH30" s="64"/>
      <c r="AI30" s="190" t="str">
        <f t="shared" si="2"/>
        <v/>
      </c>
      <c r="AJ30" s="64"/>
      <c r="AK30" s="166"/>
      <c r="AU30" s="192">
        <f t="shared" si="0"/>
        <v>0</v>
      </c>
      <c r="AV30" s="171">
        <f t="shared" si="0"/>
        <v>0</v>
      </c>
      <c r="AW30" s="7" t="str">
        <f t="shared" ca="1" si="0"/>
        <v/>
      </c>
      <c r="AX30" s="171" t="str">
        <f t="shared" ca="1" si="0"/>
        <v/>
      </c>
      <c r="AY30" s="193" t="str">
        <f t="shared" ca="1" si="0"/>
        <v/>
      </c>
      <c r="AZ30" s="171" t="str">
        <f t="shared" ca="1" si="0"/>
        <v/>
      </c>
      <c r="BA30" s="194">
        <f t="shared" si="0"/>
        <v>0</v>
      </c>
      <c r="BB30" s="195">
        <f t="shared" si="0"/>
        <v>0</v>
      </c>
      <c r="BC30" s="196">
        <f t="shared" si="0"/>
        <v>0</v>
      </c>
      <c r="BD30" s="197">
        <f t="shared" si="1"/>
        <v>0</v>
      </c>
      <c r="BE30" s="201">
        <f t="shared" si="1"/>
        <v>0</v>
      </c>
      <c r="BF30" s="199"/>
      <c r="BG30" s="200">
        <f t="shared" si="3"/>
        <v>0</v>
      </c>
      <c r="BH30" s="65"/>
    </row>
    <row r="31" spans="2:60" x14ac:dyDescent="0.3">
      <c r="B31" s="286"/>
      <c r="C31" s="53"/>
      <c r="D31" s="130"/>
      <c r="E31" s="172" t="str">
        <f t="shared" ca="1" si="6"/>
        <v/>
      </c>
      <c r="F31" s="171" t="str">
        <f t="shared" ca="1" si="7"/>
        <v/>
      </c>
      <c r="G31" s="7" t="str">
        <f t="shared" ca="1" si="4"/>
        <v/>
      </c>
      <c r="H31" s="115" t="str">
        <f t="shared" ca="1" si="5"/>
        <v/>
      </c>
      <c r="I31" s="127"/>
      <c r="J31" s="70"/>
      <c r="K31" s="55"/>
      <c r="L31" s="56"/>
      <c r="M31" s="55"/>
      <c r="N31" s="56"/>
      <c r="O31" s="72"/>
      <c r="P31" s="57"/>
      <c r="Q31" s="58"/>
      <c r="R31" s="59"/>
      <c r="S31" s="60"/>
      <c r="T31" s="228"/>
      <c r="U31" s="63"/>
      <c r="V31" s="64"/>
      <c r="W31" s="222"/>
      <c r="X31" s="223"/>
      <c r="Y31" s="57"/>
      <c r="Z31" s="58"/>
      <c r="AA31" s="61"/>
      <c r="AB31" s="224"/>
      <c r="AC31" s="224"/>
      <c r="AD31" s="224"/>
      <c r="AE31" s="57"/>
      <c r="AF31" s="59"/>
      <c r="AG31" s="63"/>
      <c r="AH31" s="64"/>
      <c r="AI31" s="190" t="str">
        <f t="shared" si="2"/>
        <v/>
      </c>
      <c r="AJ31" s="64"/>
      <c r="AK31" s="166"/>
      <c r="AU31" s="192">
        <f t="shared" si="0"/>
        <v>0</v>
      </c>
      <c r="AV31" s="171">
        <f t="shared" si="0"/>
        <v>0</v>
      </c>
      <c r="AW31" s="7" t="str">
        <f t="shared" ca="1" si="0"/>
        <v/>
      </c>
      <c r="AX31" s="171" t="str">
        <f t="shared" ca="1" si="0"/>
        <v/>
      </c>
      <c r="AY31" s="193" t="str">
        <f t="shared" ca="1" si="0"/>
        <v/>
      </c>
      <c r="AZ31" s="171" t="str">
        <f t="shared" ca="1" si="0"/>
        <v/>
      </c>
      <c r="BA31" s="194">
        <f t="shared" si="0"/>
        <v>0</v>
      </c>
      <c r="BB31" s="195">
        <f t="shared" si="0"/>
        <v>0</v>
      </c>
      <c r="BC31" s="196">
        <f t="shared" si="0"/>
        <v>0</v>
      </c>
      <c r="BD31" s="197">
        <f t="shared" si="1"/>
        <v>0</v>
      </c>
      <c r="BE31" s="201">
        <f t="shared" si="1"/>
        <v>0</v>
      </c>
      <c r="BF31" s="199"/>
      <c r="BG31" s="200">
        <f t="shared" si="3"/>
        <v>0</v>
      </c>
      <c r="BH31" s="65"/>
    </row>
    <row r="32" spans="2:60" x14ac:dyDescent="0.3">
      <c r="B32" s="286"/>
      <c r="C32" s="53"/>
      <c r="D32" s="130"/>
      <c r="E32" s="172" t="str">
        <f t="shared" ca="1" si="6"/>
        <v/>
      </c>
      <c r="F32" s="171" t="str">
        <f t="shared" ca="1" si="7"/>
        <v/>
      </c>
      <c r="G32" s="7" t="str">
        <f t="shared" ca="1" si="4"/>
        <v/>
      </c>
      <c r="H32" s="115" t="str">
        <f t="shared" ca="1" si="5"/>
        <v/>
      </c>
      <c r="I32" s="127"/>
      <c r="J32" s="70"/>
      <c r="K32" s="55"/>
      <c r="L32" s="56"/>
      <c r="M32" s="55"/>
      <c r="N32" s="56"/>
      <c r="O32" s="72"/>
      <c r="P32" s="57"/>
      <c r="Q32" s="58"/>
      <c r="R32" s="59"/>
      <c r="S32" s="60"/>
      <c r="T32" s="228"/>
      <c r="U32" s="63"/>
      <c r="V32" s="64"/>
      <c r="W32" s="222"/>
      <c r="X32" s="223"/>
      <c r="Y32" s="57"/>
      <c r="Z32" s="58"/>
      <c r="AA32" s="61"/>
      <c r="AB32" s="224"/>
      <c r="AC32" s="224"/>
      <c r="AD32" s="224"/>
      <c r="AE32" s="57"/>
      <c r="AF32" s="59"/>
      <c r="AG32" s="63"/>
      <c r="AH32" s="64"/>
      <c r="AI32" s="190" t="str">
        <f t="shared" si="2"/>
        <v/>
      </c>
      <c r="AJ32" s="64"/>
      <c r="AK32" s="166"/>
      <c r="AU32" s="192">
        <f t="shared" si="0"/>
        <v>0</v>
      </c>
      <c r="AV32" s="171">
        <f t="shared" si="0"/>
        <v>0</v>
      </c>
      <c r="AW32" s="7" t="str">
        <f t="shared" ca="1" si="0"/>
        <v/>
      </c>
      <c r="AX32" s="171" t="str">
        <f t="shared" ca="1" si="0"/>
        <v/>
      </c>
      <c r="AY32" s="193" t="str">
        <f t="shared" ca="1" si="0"/>
        <v/>
      </c>
      <c r="AZ32" s="171" t="str">
        <f t="shared" ca="1" si="0"/>
        <v/>
      </c>
      <c r="BA32" s="194">
        <f t="shared" si="0"/>
        <v>0</v>
      </c>
      <c r="BB32" s="195">
        <f t="shared" si="0"/>
        <v>0</v>
      </c>
      <c r="BC32" s="196">
        <f t="shared" si="0"/>
        <v>0</v>
      </c>
      <c r="BD32" s="197">
        <f t="shared" si="1"/>
        <v>0</v>
      </c>
      <c r="BE32" s="201">
        <f t="shared" si="1"/>
        <v>0</v>
      </c>
      <c r="BF32" s="199"/>
      <c r="BG32" s="200">
        <f t="shared" si="3"/>
        <v>0</v>
      </c>
      <c r="BH32" s="65"/>
    </row>
    <row r="33" spans="2:60" x14ac:dyDescent="0.3">
      <c r="B33" s="286"/>
      <c r="C33" s="53"/>
      <c r="D33" s="130"/>
      <c r="E33" s="172" t="str">
        <f t="shared" ca="1" si="6"/>
        <v/>
      </c>
      <c r="F33" s="171" t="str">
        <f t="shared" ca="1" si="7"/>
        <v/>
      </c>
      <c r="G33" s="7" t="str">
        <f t="shared" ca="1" si="4"/>
        <v/>
      </c>
      <c r="H33" s="115" t="str">
        <f t="shared" ca="1" si="5"/>
        <v/>
      </c>
      <c r="I33" s="127"/>
      <c r="J33" s="70"/>
      <c r="K33" s="55"/>
      <c r="L33" s="56"/>
      <c r="M33" s="55"/>
      <c r="N33" s="56"/>
      <c r="O33" s="72"/>
      <c r="P33" s="57"/>
      <c r="Q33" s="58"/>
      <c r="R33" s="59"/>
      <c r="S33" s="60"/>
      <c r="T33" s="228"/>
      <c r="U33" s="63"/>
      <c r="V33" s="64"/>
      <c r="W33" s="222"/>
      <c r="X33" s="223"/>
      <c r="Y33" s="57"/>
      <c r="Z33" s="58"/>
      <c r="AA33" s="61"/>
      <c r="AB33" s="224"/>
      <c r="AC33" s="224"/>
      <c r="AD33" s="224"/>
      <c r="AE33" s="57"/>
      <c r="AF33" s="59"/>
      <c r="AG33" s="63"/>
      <c r="AH33" s="64"/>
      <c r="AI33" s="190" t="str">
        <f t="shared" si="2"/>
        <v/>
      </c>
      <c r="AJ33" s="64"/>
      <c r="AK33" s="166"/>
      <c r="AU33" s="192">
        <f t="shared" si="0"/>
        <v>0</v>
      </c>
      <c r="AV33" s="171">
        <f t="shared" si="0"/>
        <v>0</v>
      </c>
      <c r="AW33" s="7" t="str">
        <f t="shared" ca="1" si="0"/>
        <v/>
      </c>
      <c r="AX33" s="171" t="str">
        <f t="shared" ca="1" si="0"/>
        <v/>
      </c>
      <c r="AY33" s="193" t="str">
        <f t="shared" ca="1" si="0"/>
        <v/>
      </c>
      <c r="AZ33" s="171" t="str">
        <f t="shared" ca="1" si="0"/>
        <v/>
      </c>
      <c r="BA33" s="194">
        <f t="shared" si="0"/>
        <v>0</v>
      </c>
      <c r="BB33" s="195">
        <f t="shared" si="0"/>
        <v>0</v>
      </c>
      <c r="BC33" s="196">
        <f t="shared" si="0"/>
        <v>0</v>
      </c>
      <c r="BD33" s="197">
        <f t="shared" si="1"/>
        <v>0</v>
      </c>
      <c r="BE33" s="201">
        <f t="shared" si="1"/>
        <v>0</v>
      </c>
      <c r="BF33" s="199"/>
      <c r="BG33" s="200">
        <f t="shared" si="3"/>
        <v>0</v>
      </c>
      <c r="BH33" s="65"/>
    </row>
    <row r="34" spans="2:60" x14ac:dyDescent="0.3">
      <c r="B34" s="286"/>
      <c r="C34" s="53"/>
      <c r="D34" s="130"/>
      <c r="E34" s="172" t="str">
        <f t="shared" ca="1" si="6"/>
        <v/>
      </c>
      <c r="F34" s="171" t="str">
        <f t="shared" ca="1" si="7"/>
        <v/>
      </c>
      <c r="G34" s="7" t="str">
        <f t="shared" ca="1" si="4"/>
        <v/>
      </c>
      <c r="H34" s="115" t="str">
        <f t="shared" ca="1" si="5"/>
        <v/>
      </c>
      <c r="I34" s="127"/>
      <c r="J34" s="70"/>
      <c r="K34" s="55"/>
      <c r="L34" s="56"/>
      <c r="M34" s="55"/>
      <c r="N34" s="56"/>
      <c r="O34" s="72"/>
      <c r="P34" s="57"/>
      <c r="Q34" s="58"/>
      <c r="R34" s="59"/>
      <c r="S34" s="60"/>
      <c r="T34" s="228"/>
      <c r="U34" s="63"/>
      <c r="V34" s="64"/>
      <c r="W34" s="222"/>
      <c r="X34" s="223"/>
      <c r="Y34" s="57"/>
      <c r="Z34" s="58"/>
      <c r="AA34" s="61"/>
      <c r="AB34" s="224"/>
      <c r="AC34" s="224"/>
      <c r="AD34" s="224"/>
      <c r="AE34" s="57"/>
      <c r="AF34" s="59"/>
      <c r="AG34" s="63"/>
      <c r="AH34" s="64"/>
      <c r="AI34" s="190" t="str">
        <f t="shared" si="2"/>
        <v/>
      </c>
      <c r="AJ34" s="64"/>
      <c r="AK34" s="166"/>
      <c r="AU34" s="192">
        <f t="shared" si="0"/>
        <v>0</v>
      </c>
      <c r="AV34" s="171">
        <f t="shared" si="0"/>
        <v>0</v>
      </c>
      <c r="AW34" s="7" t="str">
        <f t="shared" ca="1" si="0"/>
        <v/>
      </c>
      <c r="AX34" s="171" t="str">
        <f t="shared" ca="1" si="0"/>
        <v/>
      </c>
      <c r="AY34" s="193" t="str">
        <f t="shared" ca="1" si="0"/>
        <v/>
      </c>
      <c r="AZ34" s="171" t="str">
        <f t="shared" ca="1" si="0"/>
        <v/>
      </c>
      <c r="BA34" s="194">
        <f t="shared" si="0"/>
        <v>0</v>
      </c>
      <c r="BB34" s="195">
        <f t="shared" si="0"/>
        <v>0</v>
      </c>
      <c r="BC34" s="196">
        <f t="shared" si="0"/>
        <v>0</v>
      </c>
      <c r="BD34" s="197">
        <f t="shared" si="1"/>
        <v>0</v>
      </c>
      <c r="BE34" s="201">
        <f t="shared" si="1"/>
        <v>0</v>
      </c>
      <c r="BF34" s="199"/>
      <c r="BG34" s="200">
        <f t="shared" si="3"/>
        <v>0</v>
      </c>
      <c r="BH34" s="65"/>
    </row>
    <row r="35" spans="2:60" x14ac:dyDescent="0.3">
      <c r="B35" s="286"/>
      <c r="C35" s="53"/>
      <c r="D35" s="130"/>
      <c r="E35" s="172" t="str">
        <f t="shared" ca="1" si="6"/>
        <v/>
      </c>
      <c r="F35" s="171" t="str">
        <f t="shared" ca="1" si="7"/>
        <v/>
      </c>
      <c r="G35" s="7" t="str">
        <f t="shared" ca="1" si="4"/>
        <v/>
      </c>
      <c r="H35" s="115" t="str">
        <f t="shared" ca="1" si="5"/>
        <v/>
      </c>
      <c r="I35" s="127"/>
      <c r="J35" s="70"/>
      <c r="K35" s="55"/>
      <c r="L35" s="56"/>
      <c r="M35" s="55"/>
      <c r="N35" s="56"/>
      <c r="O35" s="72"/>
      <c r="P35" s="57"/>
      <c r="Q35" s="58"/>
      <c r="R35" s="59"/>
      <c r="S35" s="60"/>
      <c r="T35" s="228"/>
      <c r="U35" s="63"/>
      <c r="V35" s="64"/>
      <c r="W35" s="222"/>
      <c r="X35" s="223"/>
      <c r="Y35" s="57"/>
      <c r="Z35" s="58"/>
      <c r="AA35" s="61"/>
      <c r="AB35" s="224"/>
      <c r="AC35" s="224"/>
      <c r="AD35" s="224"/>
      <c r="AE35" s="57"/>
      <c r="AF35" s="59"/>
      <c r="AG35" s="63"/>
      <c r="AH35" s="64"/>
      <c r="AI35" s="190" t="str">
        <f t="shared" si="2"/>
        <v/>
      </c>
      <c r="AJ35" s="64"/>
      <c r="AK35" s="166"/>
      <c r="AU35" s="192">
        <f t="shared" si="0"/>
        <v>0</v>
      </c>
      <c r="AV35" s="171">
        <f t="shared" si="0"/>
        <v>0</v>
      </c>
      <c r="AW35" s="7" t="str">
        <f t="shared" ca="1" si="0"/>
        <v/>
      </c>
      <c r="AX35" s="171" t="str">
        <f t="shared" ca="1" si="0"/>
        <v/>
      </c>
      <c r="AY35" s="193" t="str">
        <f t="shared" ca="1" si="0"/>
        <v/>
      </c>
      <c r="AZ35" s="171" t="str">
        <f t="shared" ca="1" si="0"/>
        <v/>
      </c>
      <c r="BA35" s="194">
        <f t="shared" si="0"/>
        <v>0</v>
      </c>
      <c r="BB35" s="195">
        <f t="shared" si="0"/>
        <v>0</v>
      </c>
      <c r="BC35" s="196">
        <f t="shared" si="0"/>
        <v>0</v>
      </c>
      <c r="BD35" s="197">
        <f t="shared" si="1"/>
        <v>0</v>
      </c>
      <c r="BE35" s="201">
        <f t="shared" si="1"/>
        <v>0</v>
      </c>
      <c r="BF35" s="199"/>
      <c r="BG35" s="200">
        <f t="shared" si="3"/>
        <v>0</v>
      </c>
      <c r="BH35" s="65"/>
    </row>
    <row r="36" spans="2:60" ht="15" thickBot="1" x14ac:dyDescent="0.35">
      <c r="B36" s="286"/>
      <c r="C36" s="75"/>
      <c r="D36" s="132"/>
      <c r="E36" s="172" t="str">
        <f t="shared" ca="1" si="6"/>
        <v/>
      </c>
      <c r="F36" s="171" t="str">
        <f t="shared" ca="1" si="7"/>
        <v/>
      </c>
      <c r="G36" s="7" t="str">
        <f t="shared" ca="1" si="4"/>
        <v/>
      </c>
      <c r="H36" s="133" t="str">
        <f t="shared" ca="1" si="5"/>
        <v/>
      </c>
      <c r="I36" s="128"/>
      <c r="J36" s="157"/>
      <c r="K36" s="77"/>
      <c r="L36" s="76"/>
      <c r="M36" s="77"/>
      <c r="N36" s="76"/>
      <c r="O36" s="161"/>
      <c r="P36" s="73"/>
      <c r="Q36" s="157"/>
      <c r="R36" s="59"/>
      <c r="S36" s="74"/>
      <c r="T36" s="228"/>
      <c r="U36" s="159"/>
      <c r="V36" s="160"/>
      <c r="W36" s="225"/>
      <c r="X36" s="226"/>
      <c r="Y36" s="76"/>
      <c r="Z36" s="157"/>
      <c r="AA36" s="77"/>
      <c r="AB36" s="227"/>
      <c r="AC36" s="227"/>
      <c r="AD36" s="227"/>
      <c r="AE36" s="76"/>
      <c r="AF36" s="158"/>
      <c r="AG36" s="159"/>
      <c r="AH36" s="160"/>
      <c r="AI36" s="191" t="str">
        <f t="shared" si="2"/>
        <v/>
      </c>
      <c r="AJ36" s="160"/>
      <c r="AK36" s="167"/>
      <c r="AU36" s="202">
        <f t="shared" si="0"/>
        <v>0</v>
      </c>
      <c r="AV36" s="203">
        <f t="shared" si="0"/>
        <v>0</v>
      </c>
      <c r="AW36" s="7" t="str">
        <f t="shared" ca="1" si="0"/>
        <v/>
      </c>
      <c r="AX36" s="203" t="str">
        <f t="shared" ca="1" si="0"/>
        <v/>
      </c>
      <c r="AY36" s="204" t="str">
        <f t="shared" ca="1" si="0"/>
        <v/>
      </c>
      <c r="AZ36" s="203" t="str">
        <f t="shared" ca="1" si="0"/>
        <v/>
      </c>
      <c r="BA36" s="205">
        <f t="shared" si="0"/>
        <v>0</v>
      </c>
      <c r="BB36" s="206">
        <f t="shared" si="0"/>
        <v>0</v>
      </c>
      <c r="BC36" s="207">
        <f t="shared" si="0"/>
        <v>0</v>
      </c>
      <c r="BD36" s="208">
        <f t="shared" si="1"/>
        <v>0</v>
      </c>
      <c r="BE36" s="209">
        <f t="shared" si="1"/>
        <v>0</v>
      </c>
      <c r="BF36" s="210"/>
      <c r="BG36" s="211">
        <f t="shared" si="3"/>
        <v>0</v>
      </c>
      <c r="BH36" s="78"/>
    </row>
    <row r="37" spans="2:60" ht="15.6" x14ac:dyDescent="0.3">
      <c r="B37" s="212"/>
      <c r="C37" s="173">
        <f>COUNTA(C21:C36)</f>
        <v>0</v>
      </c>
      <c r="D37" s="267" t="s">
        <v>112</v>
      </c>
      <c r="E37" s="267"/>
      <c r="F37" s="267"/>
      <c r="G37" s="267"/>
      <c r="H37" s="267"/>
      <c r="I37" s="268"/>
      <c r="J37" s="173">
        <f>COUNTIF(J21:J36,"x")</f>
        <v>0</v>
      </c>
      <c r="K37" s="174">
        <f>COUNTIFS(K21:K36,"&lt;&gt;",K21:K36,"&lt;&gt;-")</f>
        <v>6</v>
      </c>
      <c r="L37" s="175">
        <f>COUNTIF(L21:L36,"x")</f>
        <v>1</v>
      </c>
      <c r="M37" s="174">
        <f>COUNTIF(M21:M36,"x")</f>
        <v>0</v>
      </c>
      <c r="N37" s="176">
        <f>COUNTIF(N21:N36,"x")</f>
        <v>0</v>
      </c>
      <c r="O37" s="177">
        <f>SUM(O21:O36)</f>
        <v>44.5</v>
      </c>
      <c r="P37" s="134"/>
      <c r="Q37" s="178">
        <f>COUNTIF(Q21:Q36,"Ja")</f>
        <v>0</v>
      </c>
      <c r="R37" s="135"/>
      <c r="S37" s="134"/>
      <c r="T37" s="135"/>
      <c r="U37" s="179">
        <f>SUM(U21:U36)</f>
        <v>0</v>
      </c>
      <c r="V37" s="180">
        <f>SUM(V21:V36)</f>
        <v>0</v>
      </c>
      <c r="W37" s="181">
        <f>SUM(W21:W36)</f>
        <v>0</v>
      </c>
      <c r="X37" s="182">
        <f>SUM(X21:X36)</f>
        <v>19.7</v>
      </c>
      <c r="Y37" s="183">
        <f>COUNTIF(Y21:Y36,"x")</f>
        <v>0</v>
      </c>
      <c r="Z37" s="184">
        <f>COUNTIF(Z21:Z36,"x")</f>
        <v>0</v>
      </c>
      <c r="AA37" s="174">
        <f>COUNTIF(AA21:AA36,"x")</f>
        <v>0</v>
      </c>
      <c r="AB37" s="185">
        <f>SUM(AB21:AB36)</f>
        <v>0</v>
      </c>
      <c r="AC37" s="185">
        <f>SUM(AC21:AC36)</f>
        <v>0</v>
      </c>
      <c r="AD37" s="185">
        <f>SUM(AD21:AD36)</f>
        <v>0</v>
      </c>
      <c r="AE37" s="183">
        <f>COUNTIF(AE21:AE36,"x")</f>
        <v>0</v>
      </c>
      <c r="AF37" s="186">
        <f>COUNTIF(AF21:AF36,"x")</f>
        <v>0</v>
      </c>
      <c r="AG37" s="187">
        <f>SUM(AG21:AG36)</f>
        <v>0</v>
      </c>
      <c r="AH37" s="188">
        <f>SUM(AH21:AH36)</f>
        <v>0</v>
      </c>
      <c r="AI37" s="183">
        <f>COUNTIF(AI21:AI36,"x")</f>
        <v>0</v>
      </c>
      <c r="AJ37" s="189">
        <f>COUNTIF(AJ21:AJ36,"x")</f>
        <v>0</v>
      </c>
      <c r="AK37" s="135"/>
      <c r="AU37" s="178">
        <f>C37</f>
        <v>0</v>
      </c>
      <c r="AV37" s="217"/>
      <c r="AW37" s="213">
        <f ca="1">SUM(AW21:AW36)</f>
        <v>0</v>
      </c>
      <c r="AX37" s="214"/>
      <c r="AY37" s="214"/>
      <c r="AZ37" s="214"/>
      <c r="BA37" s="215"/>
      <c r="BB37" s="216">
        <f>COUNTIF(BB21:BB36,"x")</f>
        <v>0</v>
      </c>
      <c r="BC37" s="216">
        <f>COUNTIF(BC21:BC36,"x")</f>
        <v>6</v>
      </c>
      <c r="BD37" s="218">
        <f>COUNTIF(BD21:BD36,"x")</f>
        <v>0</v>
      </c>
      <c r="BE37" s="219">
        <f>SUM(BE21:BE36)</f>
        <v>44.5</v>
      </c>
      <c r="BF37" s="178">
        <f>COUNTIF(BF21:BF36,"Ja")</f>
        <v>0</v>
      </c>
      <c r="BG37" s="135"/>
      <c r="BH37" s="135"/>
    </row>
    <row r="39" spans="2:60" ht="18.75" customHeight="1" x14ac:dyDescent="0.3">
      <c r="E39" s="80"/>
      <c r="F39" s="80"/>
      <c r="G39" s="81"/>
      <c r="L39" s="80"/>
      <c r="M39" s="80"/>
      <c r="N39" s="131"/>
      <c r="O39" s="80"/>
      <c r="P39" s="81"/>
      <c r="W39" s="79"/>
      <c r="X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</row>
    <row r="40" spans="2:60" ht="18.75" customHeight="1" x14ac:dyDescent="0.3">
      <c r="E40" s="80"/>
      <c r="F40" s="80"/>
      <c r="G40" s="81"/>
      <c r="N40" s="131"/>
      <c r="O40" s="80"/>
      <c r="P40" s="81"/>
      <c r="W40" s="79"/>
      <c r="X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</row>
    <row r="41" spans="2:60" ht="18.75" customHeight="1" x14ac:dyDescent="0.3">
      <c r="N41" s="131"/>
      <c r="O41" s="80"/>
      <c r="P41" s="81"/>
      <c r="W41" s="79"/>
      <c r="X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</row>
    <row r="42" spans="2:60" ht="14.4" customHeight="1" x14ac:dyDescent="0.3">
      <c r="N42" s="131"/>
      <c r="W42" s="79"/>
      <c r="X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</row>
    <row r="43" spans="2:60" ht="14.4" customHeight="1" x14ac:dyDescent="0.3">
      <c r="N43" s="131"/>
      <c r="W43" s="79"/>
      <c r="X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</row>
    <row r="44" spans="2:60" ht="14.4" customHeight="1" x14ac:dyDescent="0.3">
      <c r="N44" s="131"/>
      <c r="W44" s="79"/>
      <c r="X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</row>
    <row r="45" spans="2:60" ht="14.4" customHeight="1" x14ac:dyDescent="0.3">
      <c r="N45" s="131"/>
      <c r="W45" s="79"/>
      <c r="X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</row>
    <row r="46" spans="2:60" ht="14.4" customHeight="1" x14ac:dyDescent="0.3">
      <c r="N46" s="131"/>
      <c r="W46" s="83"/>
      <c r="X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</row>
    <row r="47" spans="2:60" ht="14.4" customHeight="1" x14ac:dyDescent="0.3">
      <c r="N47" s="131"/>
      <c r="O47" s="168"/>
      <c r="W47" s="83"/>
      <c r="X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</row>
    <row r="48" spans="2:60" ht="14.4" customHeight="1" x14ac:dyDescent="0.3">
      <c r="N48" s="131"/>
      <c r="W48" s="83"/>
      <c r="X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</row>
    <row r="49" spans="14:37" ht="14.4" customHeight="1" x14ac:dyDescent="0.3">
      <c r="N49" s="131"/>
      <c r="W49" s="83"/>
      <c r="X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4:37" x14ac:dyDescent="0.3">
      <c r="N50" s="131"/>
    </row>
    <row r="51" spans="14:37" x14ac:dyDescent="0.3">
      <c r="N51" s="131"/>
    </row>
    <row r="52" spans="14:37" x14ac:dyDescent="0.3">
      <c r="N52" s="131"/>
    </row>
    <row r="53" spans="14:37" x14ac:dyDescent="0.3">
      <c r="N53" s="131"/>
    </row>
  </sheetData>
  <protectedRanges>
    <protectedRange algorithmName="SHA-512" hashValue="7aPJ5VfZBMfmTKm36/kgg4M5YmNuz+ouMCGrvsPvW/CdHKt9SGXadLlSopkyqXqdm6q8RLs9kcpCTtJLQa4H5g==" saltValue="G9Kz3R5Va/w6gu/VatE7hg==" spinCount="100000" sqref="B17:BH20" name="Bereich1"/>
  </protectedRanges>
  <mergeCells count="77">
    <mergeCell ref="D37:I37"/>
    <mergeCell ref="AW18:AX18"/>
    <mergeCell ref="AY18:AZ18"/>
    <mergeCell ref="BB18:BC18"/>
    <mergeCell ref="BD18:BD19"/>
    <mergeCell ref="O18:O19"/>
    <mergeCell ref="P18:P19"/>
    <mergeCell ref="Q18:Q19"/>
    <mergeCell ref="R18:R19"/>
    <mergeCell ref="J18:K18"/>
    <mergeCell ref="B21:B36"/>
    <mergeCell ref="AB18:AB19"/>
    <mergeCell ref="AC18:AC19"/>
    <mergeCell ref="AD18:AD19"/>
    <mergeCell ref="AF18:AF19"/>
    <mergeCell ref="S18:S19"/>
    <mergeCell ref="T18:T19"/>
    <mergeCell ref="U18:V18"/>
    <mergeCell ref="W18:W19"/>
    <mergeCell ref="X18:X19"/>
    <mergeCell ref="Y18:AA18"/>
    <mergeCell ref="L18:M18"/>
    <mergeCell ref="N18:N19"/>
    <mergeCell ref="AG17:AK17"/>
    <mergeCell ref="AU17:BC17"/>
    <mergeCell ref="BD17:BH17"/>
    <mergeCell ref="C18:C19"/>
    <mergeCell ref="D18:D19"/>
    <mergeCell ref="E18:F18"/>
    <mergeCell ref="G18:H18"/>
    <mergeCell ref="I18:I19"/>
    <mergeCell ref="BF18:BG18"/>
    <mergeCell ref="AG18:AH18"/>
    <mergeCell ref="AI18:AJ18"/>
    <mergeCell ref="B16:AF16"/>
    <mergeCell ref="B17:B20"/>
    <mergeCell ref="C17:O17"/>
    <mergeCell ref="P17:R17"/>
    <mergeCell ref="S17:AF17"/>
    <mergeCell ref="BC14:BD14"/>
    <mergeCell ref="BE14:BF14"/>
    <mergeCell ref="BG14:BH14"/>
    <mergeCell ref="B15:E15"/>
    <mergeCell ref="F15:J15"/>
    <mergeCell ref="K15:M15"/>
    <mergeCell ref="N15:P15"/>
    <mergeCell ref="AU15:AZ15"/>
    <mergeCell ref="BA15:BB15"/>
    <mergeCell ref="BC15:BD15"/>
    <mergeCell ref="BE15:BF15"/>
    <mergeCell ref="BG15:BH15"/>
    <mergeCell ref="BE13:BF13"/>
    <mergeCell ref="BG13:BH13"/>
    <mergeCell ref="B14:E14"/>
    <mergeCell ref="F14:J14"/>
    <mergeCell ref="K14:M14"/>
    <mergeCell ref="N14:P14"/>
    <mergeCell ref="Q14:R14"/>
    <mergeCell ref="AU14:AV14"/>
    <mergeCell ref="AW14:AZ14"/>
    <mergeCell ref="BA14:BB14"/>
    <mergeCell ref="B13:E13"/>
    <mergeCell ref="F13:J13"/>
    <mergeCell ref="AU13:AV13"/>
    <mergeCell ref="AW13:AZ13"/>
    <mergeCell ref="BA13:BB13"/>
    <mergeCell ref="BC13:BD13"/>
    <mergeCell ref="B2:E2"/>
    <mergeCell ref="F2:P2"/>
    <mergeCell ref="Q2:R2"/>
    <mergeCell ref="AU2:BH11"/>
    <mergeCell ref="B3:E3"/>
    <mergeCell ref="F3:P3"/>
    <mergeCell ref="Q3:AF3"/>
    <mergeCell ref="C4:AA11"/>
    <mergeCell ref="AG4:AK4"/>
    <mergeCell ref="AG11:AK11"/>
  </mergeCells>
  <conditionalFormatting sqref="C21:C27 C28:D36">
    <cfRule type="expression" dxfId="328" priority="26">
      <formula>$AK21&lt;&gt;""</formula>
    </cfRule>
  </conditionalFormatting>
  <conditionalFormatting sqref="C21:D36 S21:X36">
    <cfRule type="expression" dxfId="327" priority="6">
      <formula>$T21="Linern"</formula>
    </cfRule>
    <cfRule type="expression" dxfId="326" priority="7">
      <formula>AND($U21&lt;&gt;"",$U21&lt;&gt;"-")</formula>
    </cfRule>
    <cfRule type="expression" dxfId="325" priority="8">
      <formula>$T21="Erneuern"</formula>
    </cfRule>
    <cfRule type="expression" dxfId="324" priority="27">
      <formula>$T21="punktuelle Reparatur + Linern"</formula>
    </cfRule>
    <cfRule type="expression" dxfId="323" priority="25">
      <formula>$T21="punktuelle Reparatur"</formula>
    </cfRule>
  </conditionalFormatting>
  <conditionalFormatting sqref="C21:D36 T21:X36">
    <cfRule type="expression" dxfId="322" priority="2">
      <formula>$T21="Kein Handlungsbedarf"</formula>
    </cfRule>
    <cfRule type="expression" dxfId="321" priority="3">
      <formula>OR($M21="x",$L21="x")</formula>
    </cfRule>
  </conditionalFormatting>
  <conditionalFormatting sqref="C21:AK36 AU21:BH36 N39:N53">
    <cfRule type="cellIs" dxfId="320" priority="1" operator="equal">
      <formula>"?"</formula>
    </cfRule>
  </conditionalFormatting>
  <conditionalFormatting sqref="E21:E36">
    <cfRule type="expression" dxfId="319" priority="5">
      <formula>AND($L21="x",$M21="x")</formula>
    </cfRule>
  </conditionalFormatting>
  <conditionalFormatting sqref="F21:I27 I28:I29 D21:D27 AV21:AV36 F28:H36">
    <cfRule type="expression" dxfId="318" priority="22">
      <formula>OR($L21=1,$M21=1)</formula>
    </cfRule>
  </conditionalFormatting>
  <conditionalFormatting sqref="G23:G36">
    <cfRule type="expression" dxfId="317" priority="21">
      <formula>OR($L23=1,$M23=1)</formula>
    </cfRule>
  </conditionalFormatting>
  <conditionalFormatting sqref="I21:I36">
    <cfRule type="expression" dxfId="316" priority="19" stopIfTrue="1">
      <formula>$I21&gt;=300</formula>
    </cfRule>
  </conditionalFormatting>
  <conditionalFormatting sqref="L21:M36">
    <cfRule type="expression" dxfId="315" priority="23">
      <formula>AND($L21="x",$M21="x")</formula>
    </cfRule>
  </conditionalFormatting>
  <conditionalFormatting sqref="N39:N53">
    <cfRule type="expression" dxfId="314" priority="37">
      <formula>OR($L22=1,$M22=1)</formula>
    </cfRule>
  </conditionalFormatting>
  <conditionalFormatting sqref="O21:O27">
    <cfRule type="expression" dxfId="313" priority="20">
      <formula>OR($L21=1,$M21=1)</formula>
    </cfRule>
  </conditionalFormatting>
  <conditionalFormatting sqref="Q21:Q36">
    <cfRule type="expression" dxfId="312" priority="4">
      <formula>$Q21="Ja"</formula>
    </cfRule>
  </conditionalFormatting>
  <conditionalFormatting sqref="S21:S36">
    <cfRule type="expression" dxfId="311" priority="10">
      <formula>$S21=""</formula>
    </cfRule>
  </conditionalFormatting>
  <conditionalFormatting sqref="T21:AJ36 L21:L36 Q21:R36 N21:N36">
    <cfRule type="expression" dxfId="310" priority="36">
      <formula>($M21="x")</formula>
    </cfRule>
  </conditionalFormatting>
  <conditionalFormatting sqref="T21:AJ36 M21:O36 BD21:BE36 Q21:R36">
    <cfRule type="expression" dxfId="309" priority="35">
      <formula>($L21="x")</formula>
    </cfRule>
  </conditionalFormatting>
  <conditionalFormatting sqref="U21:U36 Y21:Y36 J21:J36 AB21:AB36">
    <cfRule type="expression" dxfId="308" priority="33">
      <formula>NOT(OR($K21="",$K21="-"))</formula>
    </cfRule>
  </conditionalFormatting>
  <conditionalFormatting sqref="U21:U36">
    <cfRule type="expression" dxfId="307" priority="29">
      <formula>NOT(OR($V21="",$V21="-"))</formula>
    </cfRule>
  </conditionalFormatting>
  <conditionalFormatting sqref="U21:V36">
    <cfRule type="expression" dxfId="306" priority="28">
      <formula>OR($T21="Erneuern",$T21="punktuelle Reparatur")</formula>
    </cfRule>
  </conditionalFormatting>
  <conditionalFormatting sqref="U21:X36">
    <cfRule type="expression" dxfId="305" priority="31">
      <formula>$T21="Kein Handlungsbedarf"</formula>
    </cfRule>
  </conditionalFormatting>
  <conditionalFormatting sqref="V21:V36 Z21:AA36 K21:K36 AD21:AE36">
    <cfRule type="expression" dxfId="304" priority="32">
      <formula>($J21="x")</formula>
    </cfRule>
  </conditionalFormatting>
  <conditionalFormatting sqref="V21:V36">
    <cfRule type="expression" dxfId="303" priority="34">
      <formula>NOT(OR($U21="",$U21="-"))</formula>
    </cfRule>
  </conditionalFormatting>
  <conditionalFormatting sqref="X21:X36">
    <cfRule type="expression" dxfId="302" priority="9">
      <formula>$T21="Linern"</formula>
    </cfRule>
  </conditionalFormatting>
  <conditionalFormatting sqref="Y21:AA36">
    <cfRule type="expression" dxfId="301" priority="24">
      <formula>OR(AND($Y21="x",$Z21="x"),AND($Y21="x",$AA21="x"),AND($Z21="x",$AA21="x"))</formula>
    </cfRule>
  </conditionalFormatting>
  <conditionalFormatting sqref="AI21:AJ36">
    <cfRule type="expression" dxfId="300" priority="30">
      <formula>OR(AND($U21="",$V21=""),AND($U21="-",$V21="-"))</formula>
    </cfRule>
  </conditionalFormatting>
  <conditionalFormatting sqref="AW28:AW36">
    <cfRule type="expression" dxfId="299" priority="15">
      <formula>OR($L28=1,$M28=1)</formula>
    </cfRule>
  </conditionalFormatting>
  <conditionalFormatting sqref="BB21:BB36">
    <cfRule type="expression" dxfId="298" priority="17">
      <formula>NOT(OR($K21="",$K21="-"))</formula>
    </cfRule>
  </conditionalFormatting>
  <conditionalFormatting sqref="BC21:BC36">
    <cfRule type="expression" dxfId="297" priority="18">
      <formula>($J21="x")</formula>
    </cfRule>
  </conditionalFormatting>
  <conditionalFormatting sqref="BD21:BD36">
    <cfRule type="expression" dxfId="296" priority="16">
      <formula>($M21="x")</formula>
    </cfRule>
  </conditionalFormatting>
  <conditionalFormatting sqref="BE21:BE36">
    <cfRule type="expression" dxfId="295" priority="14">
      <formula>OR($L21=1,$M21=1)</formula>
    </cfRule>
  </conditionalFormatting>
  <conditionalFormatting sqref="BF21:BF36">
    <cfRule type="expression" dxfId="294" priority="11">
      <formula>$BF21=""</formula>
    </cfRule>
  </conditionalFormatting>
  <conditionalFormatting sqref="BF21:BH36">
    <cfRule type="expression" dxfId="293" priority="12">
      <formula>($L21="x")</formula>
    </cfRule>
    <cfRule type="expression" dxfId="292" priority="13">
      <formula>($M21="x")</formula>
    </cfRule>
  </conditionalFormatting>
  <dataValidations count="46">
    <dataValidation type="list" allowBlank="1" showInputMessage="1" showErrorMessage="1" sqref="Q21:Q36" xr:uid="{7CE7E929-D3D0-42EC-87F5-582014BCF13F}">
      <formula1>"Ja,Nein"</formula1>
    </dataValidation>
    <dataValidation allowBlank="1" showInputMessage="1" showErrorMessage="1" promptTitle="Info" prompt="Hier soll die Nummer eingetragen werden, welche der Haltung in der Zeichnung zugewiesen wurde." sqref="C18" xr:uid="{A5C128AA-96F5-4A08-B9FE-DAD80588DF3F}"/>
    <dataValidation allowBlank="1" showInputMessage="1" showErrorMessage="1" promptTitle="Info" prompt="Die Leitungsbezeichnung kann den Dokumenten der Sielbefahrung entnommen werden._x000a_(Bsp. 68404012SE02)" sqref="D18:D19" xr:uid="{D28CC90B-01A6-4103-B03E-F22247C936FC}"/>
    <dataValidation allowBlank="1" showInputMessage="1" showErrorMessage="1" promptTitle="Info" prompt="Hier wird die Stationierung des Anschlusses entlang der Haltung und deren Lage im Siel festgehalten. _x000a_Betrachtet, wenn in Fließrichtung befahren wurde." sqref="E18:F18" xr:uid="{9AC6BA1E-72F7-4DCC-8975-B692475A13A1}"/>
    <dataValidation allowBlank="1" showInputMessage="1" showErrorMessage="1" promptTitle="Info" prompt="Wieivel Meter ist der Anschluss vom Beginn der Haltung entfernt._x000a_Gemessen, wenn in Fließrichtung befahren wurde." sqref="E19" xr:uid="{B454E6B9-DC41-43F3-BDFC-5102819E3A18}"/>
    <dataValidation allowBlank="1" showInputMessage="1" showErrorMessage="1" promptTitle="Info" prompt="Lage des Anschlusses, wenn man die Haltung entlang schaut. Dargestellt in Form einer Uhrzeit. Liegt der Anschluss also mittig rechts, entspräche dies 3 Uhr." sqref="F19" xr:uid="{B1974294-DBA3-4AFD-A1AF-A5BABECE58BF}"/>
    <dataValidation allowBlank="1" showInputMessage="1" showErrorMessage="1" promptTitle="Info" prompt="Eintragung der Dimensionierung der Anschlussleitung in DN." sqref="I18:I19" xr:uid="{E6760F67-AB92-49EF-8CCA-C413483BAF48}"/>
    <dataValidation allowBlank="1" showInputMessage="1" showErrorMessage="1" promptTitle="Info" prompt="Prüfen ob es sich bei dem Anschluss um einen Straßenablauf oder einen Hausanschluss handelt." sqref="J18:K18" xr:uid="{FA8F248F-BB4D-4683-AB25-185EACA0D433}"/>
    <dataValidation allowBlank="1" showInputMessage="1" showErrorMessage="1" promptTitle="Info" prompt="Hier ankreuzen, wenn es sich bei dem Anschluss um einen Straßenablauf handelt." sqref="J19" xr:uid="{1433D45E-5704-4065-8D12-14D6C16AE046}"/>
    <dataValidation allowBlank="1" showInputMessage="1" showErrorMessage="1" promptTitle="Info" prompt="Wenn es sich bei dem Anschluss um einen Hausanschluss handelt, dann hier die Hausnummer eintragen, zu welcher dieser gehört." sqref="K19" xr:uid="{667A6E58-E89B-4B04-8774-EABF5A57F4DB}"/>
    <dataValidation allowBlank="1" showInputMessage="1" showErrorMessage="1" promptTitle="Info" prompt="Hier wird die Stationierung des Anschlusses entlang der Haltung und deren Lage im Siel festgehalten. _x000a_Betrachtet, wenn gegen Fließrichtung befahren wurde." sqref="G18:H18" xr:uid="{7A7577BE-07F7-40D6-A1ED-4CC912C5FC4F}"/>
    <dataValidation allowBlank="1" showInputMessage="1" showErrorMessage="1" promptTitle="Info" prompt="Wieivel Meter ist der Anschluss vom Beginn der Haltung entfernt._x000a_Gemessen, wenn gegen Fließrichtung befahren wurde." sqref="G19" xr:uid="{682DD89C-BAAF-4F21-BDDE-C163B9BD7ADB}"/>
    <dataValidation allowBlank="1" showInputMessage="1" showErrorMessage="1" promptTitle="Info" prompt="Lage des Anschlusses, wenn man die Haltung entlang schaut. Dargestellt in Form einer Uhrzeit. Liegt der Anschluss also mittig und rechts, entspräche dies 3 Uhr." sqref="H19" xr:uid="{0FBCDC42-8877-47EE-9FB8-FDFCBC75F35B}"/>
    <dataValidation allowBlank="1" showInputMessage="1" showErrorMessage="1" promptTitle="Info" prompt="Abfrage ob der Anschluss verschlossen ist. Wenn zutrffend dann mit einem &quot;x&quot; ausfüllen, ansonsten mit einem &quot;-&quot; ausfüllen." sqref="L18:M18" xr:uid="{96392214-124E-455C-A811-8693C79B2A70}"/>
    <dataValidation allowBlank="1" showInputMessage="1" showErrorMessage="1" promptTitle="Info" prompt="Wenn der Anschluss direkt am Siel verschlossen ist, dann hier ankreuzen." sqref="L19" xr:uid="{8B2A3DE9-4935-4C76-9C3F-66C03AEE98AF}"/>
    <dataValidation allowBlank="1" showInputMessage="1" showErrorMessage="1" promptTitle="Info" prompt="Wenn der Anschluss innerhalb der Anschlussleitung verschlossen ist, dann hier ankreuzen." sqref="M19" xr:uid="{5B8A5392-ECF0-4D9B-936D-051B0B72D1AC}"/>
    <dataValidation allowBlank="1" showInputMessage="1" showErrorMessage="1" promptTitle="Info" prompt="Hier einfach die Länge der Anschlussleitung eintragen. DIese kann der Auswertung der Kanalbefahrung entnommen werden." sqref="O18:O19" xr:uid="{993AC8E8-889E-48B2-81D9-760D662A5ECD}"/>
    <dataValidation allowBlank="1" showInputMessage="1" showErrorMessage="1" promptTitle="Info" prompt="Hier einen kurzen Kommentar, in welchem Zustand sich die Einbindung befindet. Der Kommentar bezieht sich hier NUR auf die Einbindung, nicht auf den Zustand der AL selbst." sqref="P18:P19" xr:uid="{1B46CFA7-25DC-4E5E-89C1-6FA6F70120E7}"/>
    <dataValidation allowBlank="1" showInputMessage="1" showErrorMessage="1" promptTitle="Info" prompt="Soll die Einbindung nach der Sanierung geöffnet werden oder verschlossen bleiben? Bei Auswahl von Ja, wird die Zeile gelb markiert um darauf hinzuweisen, dass hier auf jeden Fall Handlungsbedarf besteht.         " sqref="Q18:Q19" xr:uid="{54F3294C-B05B-4DD9-B5E9-D8D2A3EC170F}"/>
    <dataValidation allowBlank="1" showInputMessage="1" showErrorMessage="1" promptTitle="Info" prompt="Hier auswählen ob und welche Maßnahme für die AL notwendig ist. Die Zeilen werden nach Auswahl farblich markiert um einen besseren Überblick zu erhalten welcher Handlungsbedarf besteht." sqref="T18:T19" xr:uid="{CFC3DA95-6862-4E2A-B7A9-1A5477123580}"/>
    <dataValidation allowBlank="1" showInputMessage="1" showErrorMessage="1" promptTitle="Info" prompt="Wenn als Maßnahme Linern gewählt wurde, muss hier eingetragen werden von wo dieser eingezogen wird." sqref="U18:V18" xr:uid="{FFECF48B-A9BA-45E3-A60A-48F06249216A}"/>
    <dataValidation allowBlank="1" showInputMessage="1" showErrorMessage="1" promptTitle="Info" prompt="In dieser Zeile die Meter der zu sanierenden Strecke eintragen, falls der Liner aus dem Straßenablauf eingezogen wird." sqref="U19" xr:uid="{BF03DB2E-909A-42CC-91B7-DEC06D5E47C2}"/>
    <dataValidation allowBlank="1" showInputMessage="1" showErrorMessage="1" promptTitle="Info" prompt="In dieser Zeile die Meter der zu sanierenden Strecke eintragen, falls der Liner aus einer Kopfbaugrube oder einem Revisionsschacht eingezogen wird." sqref="V19" xr:uid="{34213F48-BFB3-41C6-9A16-CB9F946E796D}"/>
    <dataValidation allowBlank="1" showInputMessage="1" showErrorMessage="1" promptTitle="Info" prompt="Wieviele Reparaturbaugruben sind bei einer punktuellen Erneuerung notwendig._x000a_Diese können auch notwendig werden, falls ein Liner eingezogen wird und an einer Stelle zusätzlich punktuell repariert werden muss." sqref="W18:W19" xr:uid="{19AF4C4E-64DB-4E5B-98F0-9B0864AF3BC8}"/>
    <dataValidation allowBlank="1" showInputMessage="1" showErrorMessage="1" promptTitle="Info" prompt="Wieviele Meter Baugrube werden zur Erneuerung der Haltung notwendig. Hauptsächlich wenn die AL in offener Bauweise erneuert werden muss. Bei punktuellen Reparaturen werden die Baugruben nach Stück erfasst." sqref="X18:X19" xr:uid="{D74E222F-B0A3-4620-97E5-9CFCE39C8827}"/>
    <dataValidation allowBlank="1" showInputMessage="1" showErrorMessage="1" promptTitle="Info" prompt="Wo wird die Vorflut angeschlossen um die AL trocken zu halten." sqref="Y18:AA18" xr:uid="{A25214B3-4663-4071-9E7D-F92D7C219260}"/>
    <dataValidation allowBlank="1" showInputMessage="1" showErrorMessage="1" promptTitle="Info" prompt="Ankreuzen, wenn es sich bei der AL um einen Straßenablauf handelt und dieser einfach abgedeckt wird, um zu verhindern, dass dort Wasser hinein fließen kann." sqref="Y19" xr:uid="{BECC69E6-D301-4482-96CF-446BF20C6583}"/>
    <dataValidation allowBlank="1" showInputMessage="1" showErrorMessage="1" promptTitle="Info" prompt="Es wird eine Kopfbaugrube erstellt, um die Vorflut dort anschließen zu können._x000a_Meistens bei Hausanschlüssen, die über keinen Revisionsschacht verfügen." sqref="Z19" xr:uid="{4057C3BE-839F-4D1B-A860-F74C2841C2FB}"/>
    <dataValidation allowBlank="1" showInputMessage="1" showErrorMessage="1" promptTitle="Info" prompt="Anschluss der Vorflut an einen Revisionsschacht." sqref="AA19" xr:uid="{2D53A540-51E3-41C4-BF1C-4E39E2F894C2}"/>
    <dataValidation allowBlank="1" showInputMessage="1" showErrorMessage="1" promptTitle="Info" prompt="Die Reinigung und Befahrung erfolgt aus dem Straßenablauf. BItte die zu befahrenden Meter angeben." sqref="AB18:AB19" xr:uid="{6F5A500A-82DF-4DBB-AE8E-0914F6D7BD15}"/>
    <dataValidation allowBlank="1" showInputMessage="1" showErrorMessage="1" promptTitle="Info" prompt="Die Reinigung und Befahrung erfolgt direkt aus dem Siel heraus, an dem die AL angeschlossen ist. BItte die zu befahrenden Meter angeben." sqref="AC18:AC19" xr:uid="{393A5D71-C5D8-46A6-85EF-9727E0B304F2}"/>
    <dataValidation allowBlank="1" showInputMessage="1" showErrorMessage="1" promptTitle="Info" prompt="Die Reinigung und Befahrung erfolgt aus einem Revisionsschacht. BItte die zu befahrenden Meter angeben." sqref="AD18:AD19" xr:uid="{5BD7F1A1-2191-400C-807E-75693B35497E}"/>
    <dataValidation allowBlank="1" showInputMessage="1" showErrorMessage="1" promptTitle="Info" prompt="Ankreuzen, falls eine rein optische Prüfung notwendig ist, um zu prüfen ob die AL überhaupt in Betrieb ist. Sprich hinein schauen und bewerten." sqref="AE18" xr:uid="{678CD104-0B6D-4CC7-B5F7-4C1A3D0BFA14}"/>
    <dataValidation allowBlank="1" showInputMessage="1" showErrorMessage="1" promptTitle="Info" prompt="Hiermit ist die Zweipunktortung gemeint und ob eine solche notwendig ist." sqref="AF18:AF19" xr:uid="{2845EA8A-4A23-4B68-BA5E-06500E62A55E}"/>
    <dataValidation allowBlank="1" showInputMessage="1" showErrorMessage="1" promptTitle="Info" prompt="Sind Arbeiten innerhalb der AL notwendig, um diese von Bewuchs oder sonstiger Beeinträchtigung zu befreien? Falls nötig, eintragen wieviele Stunden mit Fräse oder Kettenschleuder gearbeitet werden muss. Alternativ mit &quot;-&quot; ausfüllen." sqref="AG18:AH18" xr:uid="{558A9444-20E7-40A8-8E2F-0D4EC905427D}"/>
    <dataValidation allowBlank="1" showInputMessage="1" showErrorMessage="1" promptTitle="Info" prompt="Wieviele Stunden wird ein Fräsen innerhalb der AL notwendig sein?" sqref="AG19" xr:uid="{DB572A89-FEDA-4461-B87C-538DAB8333CC}"/>
    <dataValidation allowBlank="1" showInputMessage="1" showErrorMessage="1" promptTitle="Info" prompt="Wieviele Stunden wird die Kettenschleuder notwendig sein, um die Beeinträchtigungen innerhalb der AL zu entfernen?" sqref="AH19" xr:uid="{F948C040-464D-4AE3-B1C8-C66103F20776}"/>
    <dataValidation allowBlank="1" showInputMessage="1" showErrorMessage="1" promptTitle="Info" prompt="Diese Zulagen kommen alternativ zum tragen, falls die AL mit einem Liner saniert wird." sqref="AI18:AJ18" xr:uid="{E29E9DC8-C56A-4278-9D69-95733AF91B62}"/>
    <dataValidation allowBlank="1" showInputMessage="1" showErrorMessage="1" promptTitle="Info" prompt="Falls die Länge des zu sanierenden Liners mehr als 5m beträgt, wird eine Zulage berechnet. Diese Zeile füllt sich falls zutreffend automatisch aus." sqref="AI19" xr:uid="{6C479130-CC26-4F5D-AA07-69592134943C}"/>
    <dataValidation allowBlank="1" showInputMessage="1" showErrorMessage="1" promptTitle="Info" prompt="Falls der Liner gegen Fließrichtung eingebaut werden muss, kommt eine Zulage zum tragen. In diesem Falle bitte hier mit einem &quot;x&quot; markieren." sqref="AJ19" xr:uid="{28800DA5-E3FA-4F5C-B591-1306B46845FF}"/>
    <dataValidation allowBlank="1" showInputMessage="1" showErrorMessage="1" promptTitle="Info" prompt="Hier können zusätzliche Notizen eingetragen werden, um sich z.b. selbst einen Reminder zu der AL zu notieren." sqref="AK18" xr:uid="{B0CE21B4-387B-47F4-BBDA-AE9FF0349E5E}"/>
    <dataValidation type="list" showInputMessage="1" showErrorMessage="1" sqref="R21:R36" xr:uid="{D7338570-6223-4AAD-BDE0-80F0AA120F3B}">
      <formula1>"Kein Handlungsbedarf,Handlaminat,Hutprofil,Verpressen,zurückl. Einbingsb. Spachteln,"</formula1>
    </dataValidation>
    <dataValidation allowBlank="1" showInputMessage="1" showErrorMessage="1" promptTitle="Info" prompt="Hier einen Kommentar eintragen in welchem Zustand sich die AL befindet, was Besonderheiteneiten sind und ob Vorarbeiten (Fräsen, Kettenschleuder, etc.) notwendig sind." sqref="S18:S19" xr:uid="{17636A0F-AF71-4CEA-A4B9-8623BA07824D}"/>
    <dataValidation allowBlank="1" showInputMessage="1" showErrorMessage="1" promptTitle="Info" prompt="Gibt es innerhalb der Anschlussleitung einen weiteren Anschluss, welcher sich im öffentlichen Bereich befindet? Unteranschlüsse im Privaten Bereich sind nicht zu beachten." sqref="N18:N19" xr:uid="{B88B9A53-29D0-480B-A53B-5A2775331ABB}"/>
    <dataValidation allowBlank="1" showInputMessage="1" showErrorMessage="1" promptTitle="Info" prompt="Auswählen ob oder wie die Einbindung erfolgen soll." sqref="R18:R19" xr:uid="{ADEACA91-3515-40CC-8A29-5D87F0711734}"/>
    <dataValidation type="list" allowBlank="1" showInputMessage="1" showErrorMessage="1" sqref="T21:T36" xr:uid="{2EBCD472-6D54-4725-AA09-3750560DF348}">
      <formula1>"Kein Handlungsbedarf,Linern,Erneuern,punktuelle Reparatur,punktuelle Reparatur + Linern"</formula1>
    </dataValidation>
  </dataValidations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9E10A-3D70-4E89-9955-34576D07D9EC}">
  <dimension ref="B2:BH53"/>
  <sheetViews>
    <sheetView workbookViewId="0">
      <selection activeCell="F2" sqref="F2:P3"/>
    </sheetView>
  </sheetViews>
  <sheetFormatPr baseColWidth="10" defaultRowHeight="14.4" x14ac:dyDescent="0.3"/>
  <cols>
    <col min="1" max="2" width="4.88671875" style="8" customWidth="1"/>
    <col min="3" max="3" width="11.33203125" style="8" bestFit="1" customWidth="1"/>
    <col min="4" max="4" width="15.109375" style="8" customWidth="1"/>
    <col min="5" max="5" width="12.33203125" style="8" bestFit="1" customWidth="1"/>
    <col min="6" max="6" width="7.6640625" style="8" customWidth="1"/>
    <col min="7" max="7" width="12.33203125" style="82" bestFit="1" customWidth="1"/>
    <col min="8" max="8" width="7.6640625" style="82" customWidth="1"/>
    <col min="9" max="9" width="8.5546875" style="82" customWidth="1"/>
    <col min="10" max="10" width="8.33203125" style="8" customWidth="1"/>
    <col min="11" max="11" width="8.5546875" style="82" customWidth="1"/>
    <col min="12" max="12" width="7.6640625" style="82" customWidth="1"/>
    <col min="13" max="13" width="8.6640625" style="82" customWidth="1"/>
    <col min="14" max="14" width="8.5546875" style="8" bestFit="1" customWidth="1"/>
    <col min="15" max="15" width="9.5546875" style="82" bestFit="1" customWidth="1"/>
    <col min="16" max="16" width="23.44140625" style="8" customWidth="1"/>
    <col min="17" max="17" width="8" style="8" bestFit="1" customWidth="1"/>
    <col min="18" max="18" width="18.6640625" style="8" customWidth="1"/>
    <col min="19" max="19" width="29.109375" style="8" customWidth="1"/>
    <col min="20" max="20" width="19.33203125" style="8" bestFit="1" customWidth="1"/>
    <col min="21" max="21" width="12.44140625" style="8" customWidth="1"/>
    <col min="22" max="22" width="11.88671875" style="8" customWidth="1"/>
    <col min="23" max="24" width="10.6640625" style="8" customWidth="1"/>
    <col min="25" max="25" width="10.109375" style="8" customWidth="1"/>
    <col min="26" max="27" width="7.6640625" style="8" bestFit="1" customWidth="1"/>
    <col min="28" max="28" width="10.109375" style="8" bestFit="1" customWidth="1"/>
    <col min="29" max="29" width="9" style="8" customWidth="1"/>
    <col min="30" max="30" width="8.5546875" style="8" customWidth="1"/>
    <col min="31" max="31" width="9.88671875" style="8" bestFit="1" customWidth="1"/>
    <col min="32" max="32" width="7.6640625" style="8" bestFit="1" customWidth="1"/>
    <col min="33" max="33" width="10.5546875" style="8" customWidth="1"/>
    <col min="34" max="34" width="10.44140625" style="8" customWidth="1"/>
    <col min="35" max="36" width="11.5546875" style="8" bestFit="1" customWidth="1"/>
    <col min="37" max="37" width="32" style="8" customWidth="1"/>
    <col min="38" max="49" width="11.44140625" style="8"/>
    <col min="50" max="50" width="7" style="8" customWidth="1"/>
    <col min="51" max="51" width="11.44140625" style="8"/>
    <col min="52" max="52" width="7.109375" style="8" customWidth="1"/>
    <col min="53" max="58" width="11.44140625" style="8"/>
    <col min="59" max="59" width="16" style="8" bestFit="1" customWidth="1"/>
    <col min="60" max="60" width="24" style="8" customWidth="1"/>
    <col min="61" max="255" width="11.44140625" style="8"/>
    <col min="256" max="256" width="11.109375" style="8" bestFit="1" customWidth="1"/>
    <col min="257" max="257" width="10.33203125" style="8" bestFit="1" customWidth="1"/>
    <col min="258" max="258" width="7.109375" style="8" bestFit="1" customWidth="1"/>
    <col min="259" max="259" width="12.44140625" style="8" customWidth="1"/>
    <col min="260" max="260" width="6.6640625" style="8" bestFit="1" customWidth="1"/>
    <col min="261" max="261" width="5" style="8" bestFit="1" customWidth="1"/>
    <col min="262" max="262" width="5.33203125" style="8" bestFit="1" customWidth="1"/>
    <col min="263" max="263" width="3.109375" style="8" bestFit="1" customWidth="1"/>
    <col min="264" max="264" width="9" style="8" customWidth="1"/>
    <col min="265" max="265" width="7" style="8" bestFit="1" customWidth="1"/>
    <col min="266" max="266" width="6" style="8" bestFit="1" customWidth="1"/>
    <col min="267" max="267" width="16.109375" style="8" customWidth="1"/>
    <col min="268" max="268" width="5.44140625" style="8" bestFit="1" customWidth="1"/>
    <col min="269" max="269" width="17" style="8" customWidth="1"/>
    <col min="270" max="274" width="11.44140625" style="8"/>
    <col min="275" max="275" width="8.88671875" style="8" bestFit="1" customWidth="1"/>
    <col min="276" max="276" width="9.5546875" style="8" bestFit="1" customWidth="1"/>
    <col min="277" max="277" width="6.88671875" style="8" bestFit="1" customWidth="1"/>
    <col min="278" max="278" width="8.44140625" style="8" bestFit="1" customWidth="1"/>
    <col min="279" max="279" width="8" style="8" bestFit="1" customWidth="1"/>
    <col min="280" max="280" width="7.5546875" style="8" bestFit="1" customWidth="1"/>
    <col min="281" max="281" width="5.5546875" style="8" bestFit="1" customWidth="1"/>
    <col min="282" max="511" width="11.44140625" style="8"/>
    <col min="512" max="512" width="11.109375" style="8" bestFit="1" customWidth="1"/>
    <col min="513" max="513" width="10.33203125" style="8" bestFit="1" customWidth="1"/>
    <col min="514" max="514" width="7.109375" style="8" bestFit="1" customWidth="1"/>
    <col min="515" max="515" width="12.44140625" style="8" customWidth="1"/>
    <col min="516" max="516" width="6.6640625" style="8" bestFit="1" customWidth="1"/>
    <col min="517" max="517" width="5" style="8" bestFit="1" customWidth="1"/>
    <col min="518" max="518" width="5.33203125" style="8" bestFit="1" customWidth="1"/>
    <col min="519" max="519" width="3.109375" style="8" bestFit="1" customWidth="1"/>
    <col min="520" max="520" width="9" style="8" customWidth="1"/>
    <col min="521" max="521" width="7" style="8" bestFit="1" customWidth="1"/>
    <col min="522" max="522" width="6" style="8" bestFit="1" customWidth="1"/>
    <col min="523" max="523" width="16.109375" style="8" customWidth="1"/>
    <col min="524" max="524" width="5.44140625" style="8" bestFit="1" customWidth="1"/>
    <col min="525" max="525" width="17" style="8" customWidth="1"/>
    <col min="526" max="530" width="11.44140625" style="8"/>
    <col min="531" max="531" width="8.88671875" style="8" bestFit="1" customWidth="1"/>
    <col min="532" max="532" width="9.5546875" style="8" bestFit="1" customWidth="1"/>
    <col min="533" max="533" width="6.88671875" style="8" bestFit="1" customWidth="1"/>
    <col min="534" max="534" width="8.44140625" style="8" bestFit="1" customWidth="1"/>
    <col min="535" max="535" width="8" style="8" bestFit="1" customWidth="1"/>
    <col min="536" max="536" width="7.5546875" style="8" bestFit="1" customWidth="1"/>
    <col min="537" max="537" width="5.5546875" style="8" bestFit="1" customWidth="1"/>
    <col min="538" max="767" width="11.44140625" style="8"/>
    <col min="768" max="768" width="11.109375" style="8" bestFit="1" customWidth="1"/>
    <col min="769" max="769" width="10.33203125" style="8" bestFit="1" customWidth="1"/>
    <col min="770" max="770" width="7.109375" style="8" bestFit="1" customWidth="1"/>
    <col min="771" max="771" width="12.44140625" style="8" customWidth="1"/>
    <col min="772" max="772" width="6.6640625" style="8" bestFit="1" customWidth="1"/>
    <col min="773" max="773" width="5" style="8" bestFit="1" customWidth="1"/>
    <col min="774" max="774" width="5.33203125" style="8" bestFit="1" customWidth="1"/>
    <col min="775" max="775" width="3.109375" style="8" bestFit="1" customWidth="1"/>
    <col min="776" max="776" width="9" style="8" customWidth="1"/>
    <col min="777" max="777" width="7" style="8" bestFit="1" customWidth="1"/>
    <col min="778" max="778" width="6" style="8" bestFit="1" customWidth="1"/>
    <col min="779" max="779" width="16.109375" style="8" customWidth="1"/>
    <col min="780" max="780" width="5.44140625" style="8" bestFit="1" customWidth="1"/>
    <col min="781" max="781" width="17" style="8" customWidth="1"/>
    <col min="782" max="786" width="11.44140625" style="8"/>
    <col min="787" max="787" width="8.88671875" style="8" bestFit="1" customWidth="1"/>
    <col min="788" max="788" width="9.5546875" style="8" bestFit="1" customWidth="1"/>
    <col min="789" max="789" width="6.88671875" style="8" bestFit="1" customWidth="1"/>
    <col min="790" max="790" width="8.44140625" style="8" bestFit="1" customWidth="1"/>
    <col min="791" max="791" width="8" style="8" bestFit="1" customWidth="1"/>
    <col min="792" max="792" width="7.5546875" style="8" bestFit="1" customWidth="1"/>
    <col min="793" max="793" width="5.5546875" style="8" bestFit="1" customWidth="1"/>
    <col min="794" max="1023" width="11.44140625" style="8"/>
    <col min="1024" max="1024" width="11.109375" style="8" bestFit="1" customWidth="1"/>
    <col min="1025" max="1025" width="10.33203125" style="8" bestFit="1" customWidth="1"/>
    <col min="1026" max="1026" width="7.109375" style="8" bestFit="1" customWidth="1"/>
    <col min="1027" max="1027" width="12.44140625" style="8" customWidth="1"/>
    <col min="1028" max="1028" width="6.6640625" style="8" bestFit="1" customWidth="1"/>
    <col min="1029" max="1029" width="5" style="8" bestFit="1" customWidth="1"/>
    <col min="1030" max="1030" width="5.33203125" style="8" bestFit="1" customWidth="1"/>
    <col min="1031" max="1031" width="3.109375" style="8" bestFit="1" customWidth="1"/>
    <col min="1032" max="1032" width="9" style="8" customWidth="1"/>
    <col min="1033" max="1033" width="7" style="8" bestFit="1" customWidth="1"/>
    <col min="1034" max="1034" width="6" style="8" bestFit="1" customWidth="1"/>
    <col min="1035" max="1035" width="16.109375" style="8" customWidth="1"/>
    <col min="1036" max="1036" width="5.44140625" style="8" bestFit="1" customWidth="1"/>
    <col min="1037" max="1037" width="17" style="8" customWidth="1"/>
    <col min="1038" max="1042" width="11.44140625" style="8"/>
    <col min="1043" max="1043" width="8.88671875" style="8" bestFit="1" customWidth="1"/>
    <col min="1044" max="1044" width="9.5546875" style="8" bestFit="1" customWidth="1"/>
    <col min="1045" max="1045" width="6.88671875" style="8" bestFit="1" customWidth="1"/>
    <col min="1046" max="1046" width="8.44140625" style="8" bestFit="1" customWidth="1"/>
    <col min="1047" max="1047" width="8" style="8" bestFit="1" customWidth="1"/>
    <col min="1048" max="1048" width="7.5546875" style="8" bestFit="1" customWidth="1"/>
    <col min="1049" max="1049" width="5.5546875" style="8" bestFit="1" customWidth="1"/>
    <col min="1050" max="1279" width="11.44140625" style="8"/>
    <col min="1280" max="1280" width="11.109375" style="8" bestFit="1" customWidth="1"/>
    <col min="1281" max="1281" width="10.33203125" style="8" bestFit="1" customWidth="1"/>
    <col min="1282" max="1282" width="7.109375" style="8" bestFit="1" customWidth="1"/>
    <col min="1283" max="1283" width="12.44140625" style="8" customWidth="1"/>
    <col min="1284" max="1284" width="6.6640625" style="8" bestFit="1" customWidth="1"/>
    <col min="1285" max="1285" width="5" style="8" bestFit="1" customWidth="1"/>
    <col min="1286" max="1286" width="5.33203125" style="8" bestFit="1" customWidth="1"/>
    <col min="1287" max="1287" width="3.109375" style="8" bestFit="1" customWidth="1"/>
    <col min="1288" max="1288" width="9" style="8" customWidth="1"/>
    <col min="1289" max="1289" width="7" style="8" bestFit="1" customWidth="1"/>
    <col min="1290" max="1290" width="6" style="8" bestFit="1" customWidth="1"/>
    <col min="1291" max="1291" width="16.109375" style="8" customWidth="1"/>
    <col min="1292" max="1292" width="5.44140625" style="8" bestFit="1" customWidth="1"/>
    <col min="1293" max="1293" width="17" style="8" customWidth="1"/>
    <col min="1294" max="1298" width="11.44140625" style="8"/>
    <col min="1299" max="1299" width="8.88671875" style="8" bestFit="1" customWidth="1"/>
    <col min="1300" max="1300" width="9.5546875" style="8" bestFit="1" customWidth="1"/>
    <col min="1301" max="1301" width="6.88671875" style="8" bestFit="1" customWidth="1"/>
    <col min="1302" max="1302" width="8.44140625" style="8" bestFit="1" customWidth="1"/>
    <col min="1303" max="1303" width="8" style="8" bestFit="1" customWidth="1"/>
    <col min="1304" max="1304" width="7.5546875" style="8" bestFit="1" customWidth="1"/>
    <col min="1305" max="1305" width="5.5546875" style="8" bestFit="1" customWidth="1"/>
    <col min="1306" max="1535" width="11.44140625" style="8"/>
    <col min="1536" max="1536" width="11.109375" style="8" bestFit="1" customWidth="1"/>
    <col min="1537" max="1537" width="10.33203125" style="8" bestFit="1" customWidth="1"/>
    <col min="1538" max="1538" width="7.109375" style="8" bestFit="1" customWidth="1"/>
    <col min="1539" max="1539" width="12.44140625" style="8" customWidth="1"/>
    <col min="1540" max="1540" width="6.6640625" style="8" bestFit="1" customWidth="1"/>
    <col min="1541" max="1541" width="5" style="8" bestFit="1" customWidth="1"/>
    <col min="1542" max="1542" width="5.33203125" style="8" bestFit="1" customWidth="1"/>
    <col min="1543" max="1543" width="3.109375" style="8" bestFit="1" customWidth="1"/>
    <col min="1544" max="1544" width="9" style="8" customWidth="1"/>
    <col min="1545" max="1545" width="7" style="8" bestFit="1" customWidth="1"/>
    <col min="1546" max="1546" width="6" style="8" bestFit="1" customWidth="1"/>
    <col min="1547" max="1547" width="16.109375" style="8" customWidth="1"/>
    <col min="1548" max="1548" width="5.44140625" style="8" bestFit="1" customWidth="1"/>
    <col min="1549" max="1549" width="17" style="8" customWidth="1"/>
    <col min="1550" max="1554" width="11.44140625" style="8"/>
    <col min="1555" max="1555" width="8.88671875" style="8" bestFit="1" customWidth="1"/>
    <col min="1556" max="1556" width="9.5546875" style="8" bestFit="1" customWidth="1"/>
    <col min="1557" max="1557" width="6.88671875" style="8" bestFit="1" customWidth="1"/>
    <col min="1558" max="1558" width="8.44140625" style="8" bestFit="1" customWidth="1"/>
    <col min="1559" max="1559" width="8" style="8" bestFit="1" customWidth="1"/>
    <col min="1560" max="1560" width="7.5546875" style="8" bestFit="1" customWidth="1"/>
    <col min="1561" max="1561" width="5.5546875" style="8" bestFit="1" customWidth="1"/>
    <col min="1562" max="1791" width="11.44140625" style="8"/>
    <col min="1792" max="1792" width="11.109375" style="8" bestFit="1" customWidth="1"/>
    <col min="1793" max="1793" width="10.33203125" style="8" bestFit="1" customWidth="1"/>
    <col min="1794" max="1794" width="7.109375" style="8" bestFit="1" customWidth="1"/>
    <col min="1795" max="1795" width="12.44140625" style="8" customWidth="1"/>
    <col min="1796" max="1796" width="6.6640625" style="8" bestFit="1" customWidth="1"/>
    <col min="1797" max="1797" width="5" style="8" bestFit="1" customWidth="1"/>
    <col min="1798" max="1798" width="5.33203125" style="8" bestFit="1" customWidth="1"/>
    <col min="1799" max="1799" width="3.109375" style="8" bestFit="1" customWidth="1"/>
    <col min="1800" max="1800" width="9" style="8" customWidth="1"/>
    <col min="1801" max="1801" width="7" style="8" bestFit="1" customWidth="1"/>
    <col min="1802" max="1802" width="6" style="8" bestFit="1" customWidth="1"/>
    <col min="1803" max="1803" width="16.109375" style="8" customWidth="1"/>
    <col min="1804" max="1804" width="5.44140625" style="8" bestFit="1" customWidth="1"/>
    <col min="1805" max="1805" width="17" style="8" customWidth="1"/>
    <col min="1806" max="1810" width="11.44140625" style="8"/>
    <col min="1811" max="1811" width="8.88671875" style="8" bestFit="1" customWidth="1"/>
    <col min="1812" max="1812" width="9.5546875" style="8" bestFit="1" customWidth="1"/>
    <col min="1813" max="1813" width="6.88671875" style="8" bestFit="1" customWidth="1"/>
    <col min="1814" max="1814" width="8.44140625" style="8" bestFit="1" customWidth="1"/>
    <col min="1815" max="1815" width="8" style="8" bestFit="1" customWidth="1"/>
    <col min="1816" max="1816" width="7.5546875" style="8" bestFit="1" customWidth="1"/>
    <col min="1817" max="1817" width="5.5546875" style="8" bestFit="1" customWidth="1"/>
    <col min="1818" max="2047" width="11.44140625" style="8"/>
    <col min="2048" max="2048" width="11.109375" style="8" bestFit="1" customWidth="1"/>
    <col min="2049" max="2049" width="10.33203125" style="8" bestFit="1" customWidth="1"/>
    <col min="2050" max="2050" width="7.109375" style="8" bestFit="1" customWidth="1"/>
    <col min="2051" max="2051" width="12.44140625" style="8" customWidth="1"/>
    <col min="2052" max="2052" width="6.6640625" style="8" bestFit="1" customWidth="1"/>
    <col min="2053" max="2053" width="5" style="8" bestFit="1" customWidth="1"/>
    <col min="2054" max="2054" width="5.33203125" style="8" bestFit="1" customWidth="1"/>
    <col min="2055" max="2055" width="3.109375" style="8" bestFit="1" customWidth="1"/>
    <col min="2056" max="2056" width="9" style="8" customWidth="1"/>
    <col min="2057" max="2057" width="7" style="8" bestFit="1" customWidth="1"/>
    <col min="2058" max="2058" width="6" style="8" bestFit="1" customWidth="1"/>
    <col min="2059" max="2059" width="16.109375" style="8" customWidth="1"/>
    <col min="2060" max="2060" width="5.44140625" style="8" bestFit="1" customWidth="1"/>
    <col min="2061" max="2061" width="17" style="8" customWidth="1"/>
    <col min="2062" max="2066" width="11.44140625" style="8"/>
    <col min="2067" max="2067" width="8.88671875" style="8" bestFit="1" customWidth="1"/>
    <col min="2068" max="2068" width="9.5546875" style="8" bestFit="1" customWidth="1"/>
    <col min="2069" max="2069" width="6.88671875" style="8" bestFit="1" customWidth="1"/>
    <col min="2070" max="2070" width="8.44140625" style="8" bestFit="1" customWidth="1"/>
    <col min="2071" max="2071" width="8" style="8" bestFit="1" customWidth="1"/>
    <col min="2072" max="2072" width="7.5546875" style="8" bestFit="1" customWidth="1"/>
    <col min="2073" max="2073" width="5.5546875" style="8" bestFit="1" customWidth="1"/>
    <col min="2074" max="2303" width="11.44140625" style="8"/>
    <col min="2304" max="2304" width="11.109375" style="8" bestFit="1" customWidth="1"/>
    <col min="2305" max="2305" width="10.33203125" style="8" bestFit="1" customWidth="1"/>
    <col min="2306" max="2306" width="7.109375" style="8" bestFit="1" customWidth="1"/>
    <col min="2307" max="2307" width="12.44140625" style="8" customWidth="1"/>
    <col min="2308" max="2308" width="6.6640625" style="8" bestFit="1" customWidth="1"/>
    <col min="2309" max="2309" width="5" style="8" bestFit="1" customWidth="1"/>
    <col min="2310" max="2310" width="5.33203125" style="8" bestFit="1" customWidth="1"/>
    <col min="2311" max="2311" width="3.109375" style="8" bestFit="1" customWidth="1"/>
    <col min="2312" max="2312" width="9" style="8" customWidth="1"/>
    <col min="2313" max="2313" width="7" style="8" bestFit="1" customWidth="1"/>
    <col min="2314" max="2314" width="6" style="8" bestFit="1" customWidth="1"/>
    <col min="2315" max="2315" width="16.109375" style="8" customWidth="1"/>
    <col min="2316" max="2316" width="5.44140625" style="8" bestFit="1" customWidth="1"/>
    <col min="2317" max="2317" width="17" style="8" customWidth="1"/>
    <col min="2318" max="2322" width="11.44140625" style="8"/>
    <col min="2323" max="2323" width="8.88671875" style="8" bestFit="1" customWidth="1"/>
    <col min="2324" max="2324" width="9.5546875" style="8" bestFit="1" customWidth="1"/>
    <col min="2325" max="2325" width="6.88671875" style="8" bestFit="1" customWidth="1"/>
    <col min="2326" max="2326" width="8.44140625" style="8" bestFit="1" customWidth="1"/>
    <col min="2327" max="2327" width="8" style="8" bestFit="1" customWidth="1"/>
    <col min="2328" max="2328" width="7.5546875" style="8" bestFit="1" customWidth="1"/>
    <col min="2329" max="2329" width="5.5546875" style="8" bestFit="1" customWidth="1"/>
    <col min="2330" max="2559" width="11.44140625" style="8"/>
    <col min="2560" max="2560" width="11.109375" style="8" bestFit="1" customWidth="1"/>
    <col min="2561" max="2561" width="10.33203125" style="8" bestFit="1" customWidth="1"/>
    <col min="2562" max="2562" width="7.109375" style="8" bestFit="1" customWidth="1"/>
    <col min="2563" max="2563" width="12.44140625" style="8" customWidth="1"/>
    <col min="2564" max="2564" width="6.6640625" style="8" bestFit="1" customWidth="1"/>
    <col min="2565" max="2565" width="5" style="8" bestFit="1" customWidth="1"/>
    <col min="2566" max="2566" width="5.33203125" style="8" bestFit="1" customWidth="1"/>
    <col min="2567" max="2567" width="3.109375" style="8" bestFit="1" customWidth="1"/>
    <col min="2568" max="2568" width="9" style="8" customWidth="1"/>
    <col min="2569" max="2569" width="7" style="8" bestFit="1" customWidth="1"/>
    <col min="2570" max="2570" width="6" style="8" bestFit="1" customWidth="1"/>
    <col min="2571" max="2571" width="16.109375" style="8" customWidth="1"/>
    <col min="2572" max="2572" width="5.44140625" style="8" bestFit="1" customWidth="1"/>
    <col min="2573" max="2573" width="17" style="8" customWidth="1"/>
    <col min="2574" max="2578" width="11.44140625" style="8"/>
    <col min="2579" max="2579" width="8.88671875" style="8" bestFit="1" customWidth="1"/>
    <col min="2580" max="2580" width="9.5546875" style="8" bestFit="1" customWidth="1"/>
    <col min="2581" max="2581" width="6.88671875" style="8" bestFit="1" customWidth="1"/>
    <col min="2582" max="2582" width="8.44140625" style="8" bestFit="1" customWidth="1"/>
    <col min="2583" max="2583" width="8" style="8" bestFit="1" customWidth="1"/>
    <col min="2584" max="2584" width="7.5546875" style="8" bestFit="1" customWidth="1"/>
    <col min="2585" max="2585" width="5.5546875" style="8" bestFit="1" customWidth="1"/>
    <col min="2586" max="2815" width="11.44140625" style="8"/>
    <col min="2816" max="2816" width="11.109375" style="8" bestFit="1" customWidth="1"/>
    <col min="2817" max="2817" width="10.33203125" style="8" bestFit="1" customWidth="1"/>
    <col min="2818" max="2818" width="7.109375" style="8" bestFit="1" customWidth="1"/>
    <col min="2819" max="2819" width="12.44140625" style="8" customWidth="1"/>
    <col min="2820" max="2820" width="6.6640625" style="8" bestFit="1" customWidth="1"/>
    <col min="2821" max="2821" width="5" style="8" bestFit="1" customWidth="1"/>
    <col min="2822" max="2822" width="5.33203125" style="8" bestFit="1" customWidth="1"/>
    <col min="2823" max="2823" width="3.109375" style="8" bestFit="1" customWidth="1"/>
    <col min="2824" max="2824" width="9" style="8" customWidth="1"/>
    <col min="2825" max="2825" width="7" style="8" bestFit="1" customWidth="1"/>
    <col min="2826" max="2826" width="6" style="8" bestFit="1" customWidth="1"/>
    <col min="2827" max="2827" width="16.109375" style="8" customWidth="1"/>
    <col min="2828" max="2828" width="5.44140625" style="8" bestFit="1" customWidth="1"/>
    <col min="2829" max="2829" width="17" style="8" customWidth="1"/>
    <col min="2830" max="2834" width="11.44140625" style="8"/>
    <col min="2835" max="2835" width="8.88671875" style="8" bestFit="1" customWidth="1"/>
    <col min="2836" max="2836" width="9.5546875" style="8" bestFit="1" customWidth="1"/>
    <col min="2837" max="2837" width="6.88671875" style="8" bestFit="1" customWidth="1"/>
    <col min="2838" max="2838" width="8.44140625" style="8" bestFit="1" customWidth="1"/>
    <col min="2839" max="2839" width="8" style="8" bestFit="1" customWidth="1"/>
    <col min="2840" max="2840" width="7.5546875" style="8" bestFit="1" customWidth="1"/>
    <col min="2841" max="2841" width="5.5546875" style="8" bestFit="1" customWidth="1"/>
    <col min="2842" max="3071" width="11.44140625" style="8"/>
    <col min="3072" max="3072" width="11.109375" style="8" bestFit="1" customWidth="1"/>
    <col min="3073" max="3073" width="10.33203125" style="8" bestFit="1" customWidth="1"/>
    <col min="3074" max="3074" width="7.109375" style="8" bestFit="1" customWidth="1"/>
    <col min="3075" max="3075" width="12.44140625" style="8" customWidth="1"/>
    <col min="3076" max="3076" width="6.6640625" style="8" bestFit="1" customWidth="1"/>
    <col min="3077" max="3077" width="5" style="8" bestFit="1" customWidth="1"/>
    <col min="3078" max="3078" width="5.33203125" style="8" bestFit="1" customWidth="1"/>
    <col min="3079" max="3079" width="3.109375" style="8" bestFit="1" customWidth="1"/>
    <col min="3080" max="3080" width="9" style="8" customWidth="1"/>
    <col min="3081" max="3081" width="7" style="8" bestFit="1" customWidth="1"/>
    <col min="3082" max="3082" width="6" style="8" bestFit="1" customWidth="1"/>
    <col min="3083" max="3083" width="16.109375" style="8" customWidth="1"/>
    <col min="3084" max="3084" width="5.44140625" style="8" bestFit="1" customWidth="1"/>
    <col min="3085" max="3085" width="17" style="8" customWidth="1"/>
    <col min="3086" max="3090" width="11.44140625" style="8"/>
    <col min="3091" max="3091" width="8.88671875" style="8" bestFit="1" customWidth="1"/>
    <col min="3092" max="3092" width="9.5546875" style="8" bestFit="1" customWidth="1"/>
    <col min="3093" max="3093" width="6.88671875" style="8" bestFit="1" customWidth="1"/>
    <col min="3094" max="3094" width="8.44140625" style="8" bestFit="1" customWidth="1"/>
    <col min="3095" max="3095" width="8" style="8" bestFit="1" customWidth="1"/>
    <col min="3096" max="3096" width="7.5546875" style="8" bestFit="1" customWidth="1"/>
    <col min="3097" max="3097" width="5.5546875" style="8" bestFit="1" customWidth="1"/>
    <col min="3098" max="3327" width="11.44140625" style="8"/>
    <col min="3328" max="3328" width="11.109375" style="8" bestFit="1" customWidth="1"/>
    <col min="3329" max="3329" width="10.33203125" style="8" bestFit="1" customWidth="1"/>
    <col min="3330" max="3330" width="7.109375" style="8" bestFit="1" customWidth="1"/>
    <col min="3331" max="3331" width="12.44140625" style="8" customWidth="1"/>
    <col min="3332" max="3332" width="6.6640625" style="8" bestFit="1" customWidth="1"/>
    <col min="3333" max="3333" width="5" style="8" bestFit="1" customWidth="1"/>
    <col min="3334" max="3334" width="5.33203125" style="8" bestFit="1" customWidth="1"/>
    <col min="3335" max="3335" width="3.109375" style="8" bestFit="1" customWidth="1"/>
    <col min="3336" max="3336" width="9" style="8" customWidth="1"/>
    <col min="3337" max="3337" width="7" style="8" bestFit="1" customWidth="1"/>
    <col min="3338" max="3338" width="6" style="8" bestFit="1" customWidth="1"/>
    <col min="3339" max="3339" width="16.109375" style="8" customWidth="1"/>
    <col min="3340" max="3340" width="5.44140625" style="8" bestFit="1" customWidth="1"/>
    <col min="3341" max="3341" width="17" style="8" customWidth="1"/>
    <col min="3342" max="3346" width="11.44140625" style="8"/>
    <col min="3347" max="3347" width="8.88671875" style="8" bestFit="1" customWidth="1"/>
    <col min="3348" max="3348" width="9.5546875" style="8" bestFit="1" customWidth="1"/>
    <col min="3349" max="3349" width="6.88671875" style="8" bestFit="1" customWidth="1"/>
    <col min="3350" max="3350" width="8.44140625" style="8" bestFit="1" customWidth="1"/>
    <col min="3351" max="3351" width="8" style="8" bestFit="1" customWidth="1"/>
    <col min="3352" max="3352" width="7.5546875" style="8" bestFit="1" customWidth="1"/>
    <col min="3353" max="3353" width="5.5546875" style="8" bestFit="1" customWidth="1"/>
    <col min="3354" max="3583" width="11.44140625" style="8"/>
    <col min="3584" max="3584" width="11.109375" style="8" bestFit="1" customWidth="1"/>
    <col min="3585" max="3585" width="10.33203125" style="8" bestFit="1" customWidth="1"/>
    <col min="3586" max="3586" width="7.109375" style="8" bestFit="1" customWidth="1"/>
    <col min="3587" max="3587" width="12.44140625" style="8" customWidth="1"/>
    <col min="3588" max="3588" width="6.6640625" style="8" bestFit="1" customWidth="1"/>
    <col min="3589" max="3589" width="5" style="8" bestFit="1" customWidth="1"/>
    <col min="3590" max="3590" width="5.33203125" style="8" bestFit="1" customWidth="1"/>
    <col min="3591" max="3591" width="3.109375" style="8" bestFit="1" customWidth="1"/>
    <col min="3592" max="3592" width="9" style="8" customWidth="1"/>
    <col min="3593" max="3593" width="7" style="8" bestFit="1" customWidth="1"/>
    <col min="3594" max="3594" width="6" style="8" bestFit="1" customWidth="1"/>
    <col min="3595" max="3595" width="16.109375" style="8" customWidth="1"/>
    <col min="3596" max="3596" width="5.44140625" style="8" bestFit="1" customWidth="1"/>
    <col min="3597" max="3597" width="17" style="8" customWidth="1"/>
    <col min="3598" max="3602" width="11.44140625" style="8"/>
    <col min="3603" max="3603" width="8.88671875" style="8" bestFit="1" customWidth="1"/>
    <col min="3604" max="3604" width="9.5546875" style="8" bestFit="1" customWidth="1"/>
    <col min="3605" max="3605" width="6.88671875" style="8" bestFit="1" customWidth="1"/>
    <col min="3606" max="3606" width="8.44140625" style="8" bestFit="1" customWidth="1"/>
    <col min="3607" max="3607" width="8" style="8" bestFit="1" customWidth="1"/>
    <col min="3608" max="3608" width="7.5546875" style="8" bestFit="1" customWidth="1"/>
    <col min="3609" max="3609" width="5.5546875" style="8" bestFit="1" customWidth="1"/>
    <col min="3610" max="3839" width="11.44140625" style="8"/>
    <col min="3840" max="3840" width="11.109375" style="8" bestFit="1" customWidth="1"/>
    <col min="3841" max="3841" width="10.33203125" style="8" bestFit="1" customWidth="1"/>
    <col min="3842" max="3842" width="7.109375" style="8" bestFit="1" customWidth="1"/>
    <col min="3843" max="3843" width="12.44140625" style="8" customWidth="1"/>
    <col min="3844" max="3844" width="6.6640625" style="8" bestFit="1" customWidth="1"/>
    <col min="3845" max="3845" width="5" style="8" bestFit="1" customWidth="1"/>
    <col min="3846" max="3846" width="5.33203125" style="8" bestFit="1" customWidth="1"/>
    <col min="3847" max="3847" width="3.109375" style="8" bestFit="1" customWidth="1"/>
    <col min="3848" max="3848" width="9" style="8" customWidth="1"/>
    <col min="3849" max="3849" width="7" style="8" bestFit="1" customWidth="1"/>
    <col min="3850" max="3850" width="6" style="8" bestFit="1" customWidth="1"/>
    <col min="3851" max="3851" width="16.109375" style="8" customWidth="1"/>
    <col min="3852" max="3852" width="5.44140625" style="8" bestFit="1" customWidth="1"/>
    <col min="3853" max="3853" width="17" style="8" customWidth="1"/>
    <col min="3854" max="3858" width="11.44140625" style="8"/>
    <col min="3859" max="3859" width="8.88671875" style="8" bestFit="1" customWidth="1"/>
    <col min="3860" max="3860" width="9.5546875" style="8" bestFit="1" customWidth="1"/>
    <col min="3861" max="3861" width="6.88671875" style="8" bestFit="1" customWidth="1"/>
    <col min="3862" max="3862" width="8.44140625" style="8" bestFit="1" customWidth="1"/>
    <col min="3863" max="3863" width="8" style="8" bestFit="1" customWidth="1"/>
    <col min="3864" max="3864" width="7.5546875" style="8" bestFit="1" customWidth="1"/>
    <col min="3865" max="3865" width="5.5546875" style="8" bestFit="1" customWidth="1"/>
    <col min="3866" max="4095" width="11.44140625" style="8"/>
    <col min="4096" max="4096" width="11.109375" style="8" bestFit="1" customWidth="1"/>
    <col min="4097" max="4097" width="10.33203125" style="8" bestFit="1" customWidth="1"/>
    <col min="4098" max="4098" width="7.109375" style="8" bestFit="1" customWidth="1"/>
    <col min="4099" max="4099" width="12.44140625" style="8" customWidth="1"/>
    <col min="4100" max="4100" width="6.6640625" style="8" bestFit="1" customWidth="1"/>
    <col min="4101" max="4101" width="5" style="8" bestFit="1" customWidth="1"/>
    <col min="4102" max="4102" width="5.33203125" style="8" bestFit="1" customWidth="1"/>
    <col min="4103" max="4103" width="3.109375" style="8" bestFit="1" customWidth="1"/>
    <col min="4104" max="4104" width="9" style="8" customWidth="1"/>
    <col min="4105" max="4105" width="7" style="8" bestFit="1" customWidth="1"/>
    <col min="4106" max="4106" width="6" style="8" bestFit="1" customWidth="1"/>
    <col min="4107" max="4107" width="16.109375" style="8" customWidth="1"/>
    <col min="4108" max="4108" width="5.44140625" style="8" bestFit="1" customWidth="1"/>
    <col min="4109" max="4109" width="17" style="8" customWidth="1"/>
    <col min="4110" max="4114" width="11.44140625" style="8"/>
    <col min="4115" max="4115" width="8.88671875" style="8" bestFit="1" customWidth="1"/>
    <col min="4116" max="4116" width="9.5546875" style="8" bestFit="1" customWidth="1"/>
    <col min="4117" max="4117" width="6.88671875" style="8" bestFit="1" customWidth="1"/>
    <col min="4118" max="4118" width="8.44140625" style="8" bestFit="1" customWidth="1"/>
    <col min="4119" max="4119" width="8" style="8" bestFit="1" customWidth="1"/>
    <col min="4120" max="4120" width="7.5546875" style="8" bestFit="1" customWidth="1"/>
    <col min="4121" max="4121" width="5.5546875" style="8" bestFit="1" customWidth="1"/>
    <col min="4122" max="4351" width="11.44140625" style="8"/>
    <col min="4352" max="4352" width="11.109375" style="8" bestFit="1" customWidth="1"/>
    <col min="4353" max="4353" width="10.33203125" style="8" bestFit="1" customWidth="1"/>
    <col min="4354" max="4354" width="7.109375" style="8" bestFit="1" customWidth="1"/>
    <col min="4355" max="4355" width="12.44140625" style="8" customWidth="1"/>
    <col min="4356" max="4356" width="6.6640625" style="8" bestFit="1" customWidth="1"/>
    <col min="4357" max="4357" width="5" style="8" bestFit="1" customWidth="1"/>
    <col min="4358" max="4358" width="5.33203125" style="8" bestFit="1" customWidth="1"/>
    <col min="4359" max="4359" width="3.109375" style="8" bestFit="1" customWidth="1"/>
    <col min="4360" max="4360" width="9" style="8" customWidth="1"/>
    <col min="4361" max="4361" width="7" style="8" bestFit="1" customWidth="1"/>
    <col min="4362" max="4362" width="6" style="8" bestFit="1" customWidth="1"/>
    <col min="4363" max="4363" width="16.109375" style="8" customWidth="1"/>
    <col min="4364" max="4364" width="5.44140625" style="8" bestFit="1" customWidth="1"/>
    <col min="4365" max="4365" width="17" style="8" customWidth="1"/>
    <col min="4366" max="4370" width="11.44140625" style="8"/>
    <col min="4371" max="4371" width="8.88671875" style="8" bestFit="1" customWidth="1"/>
    <col min="4372" max="4372" width="9.5546875" style="8" bestFit="1" customWidth="1"/>
    <col min="4373" max="4373" width="6.88671875" style="8" bestFit="1" customWidth="1"/>
    <col min="4374" max="4374" width="8.44140625" style="8" bestFit="1" customWidth="1"/>
    <col min="4375" max="4375" width="8" style="8" bestFit="1" customWidth="1"/>
    <col min="4376" max="4376" width="7.5546875" style="8" bestFit="1" customWidth="1"/>
    <col min="4377" max="4377" width="5.5546875" style="8" bestFit="1" customWidth="1"/>
    <col min="4378" max="4607" width="11.44140625" style="8"/>
    <col min="4608" max="4608" width="11.109375" style="8" bestFit="1" customWidth="1"/>
    <col min="4609" max="4609" width="10.33203125" style="8" bestFit="1" customWidth="1"/>
    <col min="4610" max="4610" width="7.109375" style="8" bestFit="1" customWidth="1"/>
    <col min="4611" max="4611" width="12.44140625" style="8" customWidth="1"/>
    <col min="4612" max="4612" width="6.6640625" style="8" bestFit="1" customWidth="1"/>
    <col min="4613" max="4613" width="5" style="8" bestFit="1" customWidth="1"/>
    <col min="4614" max="4614" width="5.33203125" style="8" bestFit="1" customWidth="1"/>
    <col min="4615" max="4615" width="3.109375" style="8" bestFit="1" customWidth="1"/>
    <col min="4616" max="4616" width="9" style="8" customWidth="1"/>
    <col min="4617" max="4617" width="7" style="8" bestFit="1" customWidth="1"/>
    <col min="4618" max="4618" width="6" style="8" bestFit="1" customWidth="1"/>
    <col min="4619" max="4619" width="16.109375" style="8" customWidth="1"/>
    <col min="4620" max="4620" width="5.44140625" style="8" bestFit="1" customWidth="1"/>
    <col min="4621" max="4621" width="17" style="8" customWidth="1"/>
    <col min="4622" max="4626" width="11.44140625" style="8"/>
    <col min="4627" max="4627" width="8.88671875" style="8" bestFit="1" customWidth="1"/>
    <col min="4628" max="4628" width="9.5546875" style="8" bestFit="1" customWidth="1"/>
    <col min="4629" max="4629" width="6.88671875" style="8" bestFit="1" customWidth="1"/>
    <col min="4630" max="4630" width="8.44140625" style="8" bestFit="1" customWidth="1"/>
    <col min="4631" max="4631" width="8" style="8" bestFit="1" customWidth="1"/>
    <col min="4632" max="4632" width="7.5546875" style="8" bestFit="1" customWidth="1"/>
    <col min="4633" max="4633" width="5.5546875" style="8" bestFit="1" customWidth="1"/>
    <col min="4634" max="4863" width="11.44140625" style="8"/>
    <col min="4864" max="4864" width="11.109375" style="8" bestFit="1" customWidth="1"/>
    <col min="4865" max="4865" width="10.33203125" style="8" bestFit="1" customWidth="1"/>
    <col min="4866" max="4866" width="7.109375" style="8" bestFit="1" customWidth="1"/>
    <col min="4867" max="4867" width="12.44140625" style="8" customWidth="1"/>
    <col min="4868" max="4868" width="6.6640625" style="8" bestFit="1" customWidth="1"/>
    <col min="4869" max="4869" width="5" style="8" bestFit="1" customWidth="1"/>
    <col min="4870" max="4870" width="5.33203125" style="8" bestFit="1" customWidth="1"/>
    <col min="4871" max="4871" width="3.109375" style="8" bestFit="1" customWidth="1"/>
    <col min="4872" max="4872" width="9" style="8" customWidth="1"/>
    <col min="4873" max="4873" width="7" style="8" bestFit="1" customWidth="1"/>
    <col min="4874" max="4874" width="6" style="8" bestFit="1" customWidth="1"/>
    <col min="4875" max="4875" width="16.109375" style="8" customWidth="1"/>
    <col min="4876" max="4876" width="5.44140625" style="8" bestFit="1" customWidth="1"/>
    <col min="4877" max="4877" width="17" style="8" customWidth="1"/>
    <col min="4878" max="4882" width="11.44140625" style="8"/>
    <col min="4883" max="4883" width="8.88671875" style="8" bestFit="1" customWidth="1"/>
    <col min="4884" max="4884" width="9.5546875" style="8" bestFit="1" customWidth="1"/>
    <col min="4885" max="4885" width="6.88671875" style="8" bestFit="1" customWidth="1"/>
    <col min="4886" max="4886" width="8.44140625" style="8" bestFit="1" customWidth="1"/>
    <col min="4887" max="4887" width="8" style="8" bestFit="1" customWidth="1"/>
    <col min="4888" max="4888" width="7.5546875" style="8" bestFit="1" customWidth="1"/>
    <col min="4889" max="4889" width="5.5546875" style="8" bestFit="1" customWidth="1"/>
    <col min="4890" max="5119" width="11.44140625" style="8"/>
    <col min="5120" max="5120" width="11.109375" style="8" bestFit="1" customWidth="1"/>
    <col min="5121" max="5121" width="10.33203125" style="8" bestFit="1" customWidth="1"/>
    <col min="5122" max="5122" width="7.109375" style="8" bestFit="1" customWidth="1"/>
    <col min="5123" max="5123" width="12.44140625" style="8" customWidth="1"/>
    <col min="5124" max="5124" width="6.6640625" style="8" bestFit="1" customWidth="1"/>
    <col min="5125" max="5125" width="5" style="8" bestFit="1" customWidth="1"/>
    <col min="5126" max="5126" width="5.33203125" style="8" bestFit="1" customWidth="1"/>
    <col min="5127" max="5127" width="3.109375" style="8" bestFit="1" customWidth="1"/>
    <col min="5128" max="5128" width="9" style="8" customWidth="1"/>
    <col min="5129" max="5129" width="7" style="8" bestFit="1" customWidth="1"/>
    <col min="5130" max="5130" width="6" style="8" bestFit="1" customWidth="1"/>
    <col min="5131" max="5131" width="16.109375" style="8" customWidth="1"/>
    <col min="5132" max="5132" width="5.44140625" style="8" bestFit="1" customWidth="1"/>
    <col min="5133" max="5133" width="17" style="8" customWidth="1"/>
    <col min="5134" max="5138" width="11.44140625" style="8"/>
    <col min="5139" max="5139" width="8.88671875" style="8" bestFit="1" customWidth="1"/>
    <col min="5140" max="5140" width="9.5546875" style="8" bestFit="1" customWidth="1"/>
    <col min="5141" max="5141" width="6.88671875" style="8" bestFit="1" customWidth="1"/>
    <col min="5142" max="5142" width="8.44140625" style="8" bestFit="1" customWidth="1"/>
    <col min="5143" max="5143" width="8" style="8" bestFit="1" customWidth="1"/>
    <col min="5144" max="5144" width="7.5546875" style="8" bestFit="1" customWidth="1"/>
    <col min="5145" max="5145" width="5.5546875" style="8" bestFit="1" customWidth="1"/>
    <col min="5146" max="5375" width="11.44140625" style="8"/>
    <col min="5376" max="5376" width="11.109375" style="8" bestFit="1" customWidth="1"/>
    <col min="5377" max="5377" width="10.33203125" style="8" bestFit="1" customWidth="1"/>
    <col min="5378" max="5378" width="7.109375" style="8" bestFit="1" customWidth="1"/>
    <col min="5379" max="5379" width="12.44140625" style="8" customWidth="1"/>
    <col min="5380" max="5380" width="6.6640625" style="8" bestFit="1" customWidth="1"/>
    <col min="5381" max="5381" width="5" style="8" bestFit="1" customWidth="1"/>
    <col min="5382" max="5382" width="5.33203125" style="8" bestFit="1" customWidth="1"/>
    <col min="5383" max="5383" width="3.109375" style="8" bestFit="1" customWidth="1"/>
    <col min="5384" max="5384" width="9" style="8" customWidth="1"/>
    <col min="5385" max="5385" width="7" style="8" bestFit="1" customWidth="1"/>
    <col min="5386" max="5386" width="6" style="8" bestFit="1" customWidth="1"/>
    <col min="5387" max="5387" width="16.109375" style="8" customWidth="1"/>
    <col min="5388" max="5388" width="5.44140625" style="8" bestFit="1" customWidth="1"/>
    <col min="5389" max="5389" width="17" style="8" customWidth="1"/>
    <col min="5390" max="5394" width="11.44140625" style="8"/>
    <col min="5395" max="5395" width="8.88671875" style="8" bestFit="1" customWidth="1"/>
    <col min="5396" max="5396" width="9.5546875" style="8" bestFit="1" customWidth="1"/>
    <col min="5397" max="5397" width="6.88671875" style="8" bestFit="1" customWidth="1"/>
    <col min="5398" max="5398" width="8.44140625" style="8" bestFit="1" customWidth="1"/>
    <col min="5399" max="5399" width="8" style="8" bestFit="1" customWidth="1"/>
    <col min="5400" max="5400" width="7.5546875" style="8" bestFit="1" customWidth="1"/>
    <col min="5401" max="5401" width="5.5546875" style="8" bestFit="1" customWidth="1"/>
    <col min="5402" max="5631" width="11.44140625" style="8"/>
    <col min="5632" max="5632" width="11.109375" style="8" bestFit="1" customWidth="1"/>
    <col min="5633" max="5633" width="10.33203125" style="8" bestFit="1" customWidth="1"/>
    <col min="5634" max="5634" width="7.109375" style="8" bestFit="1" customWidth="1"/>
    <col min="5635" max="5635" width="12.44140625" style="8" customWidth="1"/>
    <col min="5636" max="5636" width="6.6640625" style="8" bestFit="1" customWidth="1"/>
    <col min="5637" max="5637" width="5" style="8" bestFit="1" customWidth="1"/>
    <col min="5638" max="5638" width="5.33203125" style="8" bestFit="1" customWidth="1"/>
    <col min="5639" max="5639" width="3.109375" style="8" bestFit="1" customWidth="1"/>
    <col min="5640" max="5640" width="9" style="8" customWidth="1"/>
    <col min="5641" max="5641" width="7" style="8" bestFit="1" customWidth="1"/>
    <col min="5642" max="5642" width="6" style="8" bestFit="1" customWidth="1"/>
    <col min="5643" max="5643" width="16.109375" style="8" customWidth="1"/>
    <col min="5644" max="5644" width="5.44140625" style="8" bestFit="1" customWidth="1"/>
    <col min="5645" max="5645" width="17" style="8" customWidth="1"/>
    <col min="5646" max="5650" width="11.44140625" style="8"/>
    <col min="5651" max="5651" width="8.88671875" style="8" bestFit="1" customWidth="1"/>
    <col min="5652" max="5652" width="9.5546875" style="8" bestFit="1" customWidth="1"/>
    <col min="5653" max="5653" width="6.88671875" style="8" bestFit="1" customWidth="1"/>
    <col min="5654" max="5654" width="8.44140625" style="8" bestFit="1" customWidth="1"/>
    <col min="5655" max="5655" width="8" style="8" bestFit="1" customWidth="1"/>
    <col min="5656" max="5656" width="7.5546875" style="8" bestFit="1" customWidth="1"/>
    <col min="5657" max="5657" width="5.5546875" style="8" bestFit="1" customWidth="1"/>
    <col min="5658" max="5887" width="11.44140625" style="8"/>
    <col min="5888" max="5888" width="11.109375" style="8" bestFit="1" customWidth="1"/>
    <col min="5889" max="5889" width="10.33203125" style="8" bestFit="1" customWidth="1"/>
    <col min="5890" max="5890" width="7.109375" style="8" bestFit="1" customWidth="1"/>
    <col min="5891" max="5891" width="12.44140625" style="8" customWidth="1"/>
    <col min="5892" max="5892" width="6.6640625" style="8" bestFit="1" customWidth="1"/>
    <col min="5893" max="5893" width="5" style="8" bestFit="1" customWidth="1"/>
    <col min="5894" max="5894" width="5.33203125" style="8" bestFit="1" customWidth="1"/>
    <col min="5895" max="5895" width="3.109375" style="8" bestFit="1" customWidth="1"/>
    <col min="5896" max="5896" width="9" style="8" customWidth="1"/>
    <col min="5897" max="5897" width="7" style="8" bestFit="1" customWidth="1"/>
    <col min="5898" max="5898" width="6" style="8" bestFit="1" customWidth="1"/>
    <col min="5899" max="5899" width="16.109375" style="8" customWidth="1"/>
    <col min="5900" max="5900" width="5.44140625" style="8" bestFit="1" customWidth="1"/>
    <col min="5901" max="5901" width="17" style="8" customWidth="1"/>
    <col min="5902" max="5906" width="11.44140625" style="8"/>
    <col min="5907" max="5907" width="8.88671875" style="8" bestFit="1" customWidth="1"/>
    <col min="5908" max="5908" width="9.5546875" style="8" bestFit="1" customWidth="1"/>
    <col min="5909" max="5909" width="6.88671875" style="8" bestFit="1" customWidth="1"/>
    <col min="5910" max="5910" width="8.44140625" style="8" bestFit="1" customWidth="1"/>
    <col min="5911" max="5911" width="8" style="8" bestFit="1" customWidth="1"/>
    <col min="5912" max="5912" width="7.5546875" style="8" bestFit="1" customWidth="1"/>
    <col min="5913" max="5913" width="5.5546875" style="8" bestFit="1" customWidth="1"/>
    <col min="5914" max="6143" width="11.44140625" style="8"/>
    <col min="6144" max="6144" width="11.109375" style="8" bestFit="1" customWidth="1"/>
    <col min="6145" max="6145" width="10.33203125" style="8" bestFit="1" customWidth="1"/>
    <col min="6146" max="6146" width="7.109375" style="8" bestFit="1" customWidth="1"/>
    <col min="6147" max="6147" width="12.44140625" style="8" customWidth="1"/>
    <col min="6148" max="6148" width="6.6640625" style="8" bestFit="1" customWidth="1"/>
    <col min="6149" max="6149" width="5" style="8" bestFit="1" customWidth="1"/>
    <col min="6150" max="6150" width="5.33203125" style="8" bestFit="1" customWidth="1"/>
    <col min="6151" max="6151" width="3.109375" style="8" bestFit="1" customWidth="1"/>
    <col min="6152" max="6152" width="9" style="8" customWidth="1"/>
    <col min="6153" max="6153" width="7" style="8" bestFit="1" customWidth="1"/>
    <col min="6154" max="6154" width="6" style="8" bestFit="1" customWidth="1"/>
    <col min="6155" max="6155" width="16.109375" style="8" customWidth="1"/>
    <col min="6156" max="6156" width="5.44140625" style="8" bestFit="1" customWidth="1"/>
    <col min="6157" max="6157" width="17" style="8" customWidth="1"/>
    <col min="6158" max="6162" width="11.44140625" style="8"/>
    <col min="6163" max="6163" width="8.88671875" style="8" bestFit="1" customWidth="1"/>
    <col min="6164" max="6164" width="9.5546875" style="8" bestFit="1" customWidth="1"/>
    <col min="6165" max="6165" width="6.88671875" style="8" bestFit="1" customWidth="1"/>
    <col min="6166" max="6166" width="8.44140625" style="8" bestFit="1" customWidth="1"/>
    <col min="6167" max="6167" width="8" style="8" bestFit="1" customWidth="1"/>
    <col min="6168" max="6168" width="7.5546875" style="8" bestFit="1" customWidth="1"/>
    <col min="6169" max="6169" width="5.5546875" style="8" bestFit="1" customWidth="1"/>
    <col min="6170" max="6399" width="11.44140625" style="8"/>
    <col min="6400" max="6400" width="11.109375" style="8" bestFit="1" customWidth="1"/>
    <col min="6401" max="6401" width="10.33203125" style="8" bestFit="1" customWidth="1"/>
    <col min="6402" max="6402" width="7.109375" style="8" bestFit="1" customWidth="1"/>
    <col min="6403" max="6403" width="12.44140625" style="8" customWidth="1"/>
    <col min="6404" max="6404" width="6.6640625" style="8" bestFit="1" customWidth="1"/>
    <col min="6405" max="6405" width="5" style="8" bestFit="1" customWidth="1"/>
    <col min="6406" max="6406" width="5.33203125" style="8" bestFit="1" customWidth="1"/>
    <col min="6407" max="6407" width="3.109375" style="8" bestFit="1" customWidth="1"/>
    <col min="6408" max="6408" width="9" style="8" customWidth="1"/>
    <col min="6409" max="6409" width="7" style="8" bestFit="1" customWidth="1"/>
    <col min="6410" max="6410" width="6" style="8" bestFit="1" customWidth="1"/>
    <col min="6411" max="6411" width="16.109375" style="8" customWidth="1"/>
    <col min="6412" max="6412" width="5.44140625" style="8" bestFit="1" customWidth="1"/>
    <col min="6413" max="6413" width="17" style="8" customWidth="1"/>
    <col min="6414" max="6418" width="11.44140625" style="8"/>
    <col min="6419" max="6419" width="8.88671875" style="8" bestFit="1" customWidth="1"/>
    <col min="6420" max="6420" width="9.5546875" style="8" bestFit="1" customWidth="1"/>
    <col min="6421" max="6421" width="6.88671875" style="8" bestFit="1" customWidth="1"/>
    <col min="6422" max="6422" width="8.44140625" style="8" bestFit="1" customWidth="1"/>
    <col min="6423" max="6423" width="8" style="8" bestFit="1" customWidth="1"/>
    <col min="6424" max="6424" width="7.5546875" style="8" bestFit="1" customWidth="1"/>
    <col min="6425" max="6425" width="5.5546875" style="8" bestFit="1" customWidth="1"/>
    <col min="6426" max="6655" width="11.44140625" style="8"/>
    <col min="6656" max="6656" width="11.109375" style="8" bestFit="1" customWidth="1"/>
    <col min="6657" max="6657" width="10.33203125" style="8" bestFit="1" customWidth="1"/>
    <col min="6658" max="6658" width="7.109375" style="8" bestFit="1" customWidth="1"/>
    <col min="6659" max="6659" width="12.44140625" style="8" customWidth="1"/>
    <col min="6660" max="6660" width="6.6640625" style="8" bestFit="1" customWidth="1"/>
    <col min="6661" max="6661" width="5" style="8" bestFit="1" customWidth="1"/>
    <col min="6662" max="6662" width="5.33203125" style="8" bestFit="1" customWidth="1"/>
    <col min="6663" max="6663" width="3.109375" style="8" bestFit="1" customWidth="1"/>
    <col min="6664" max="6664" width="9" style="8" customWidth="1"/>
    <col min="6665" max="6665" width="7" style="8" bestFit="1" customWidth="1"/>
    <col min="6666" max="6666" width="6" style="8" bestFit="1" customWidth="1"/>
    <col min="6667" max="6667" width="16.109375" style="8" customWidth="1"/>
    <col min="6668" max="6668" width="5.44140625" style="8" bestFit="1" customWidth="1"/>
    <col min="6669" max="6669" width="17" style="8" customWidth="1"/>
    <col min="6670" max="6674" width="11.44140625" style="8"/>
    <col min="6675" max="6675" width="8.88671875" style="8" bestFit="1" customWidth="1"/>
    <col min="6676" max="6676" width="9.5546875" style="8" bestFit="1" customWidth="1"/>
    <col min="6677" max="6677" width="6.88671875" style="8" bestFit="1" customWidth="1"/>
    <col min="6678" max="6678" width="8.44140625" style="8" bestFit="1" customWidth="1"/>
    <col min="6679" max="6679" width="8" style="8" bestFit="1" customWidth="1"/>
    <col min="6680" max="6680" width="7.5546875" style="8" bestFit="1" customWidth="1"/>
    <col min="6681" max="6681" width="5.5546875" style="8" bestFit="1" customWidth="1"/>
    <col min="6682" max="6911" width="11.44140625" style="8"/>
    <col min="6912" max="6912" width="11.109375" style="8" bestFit="1" customWidth="1"/>
    <col min="6913" max="6913" width="10.33203125" style="8" bestFit="1" customWidth="1"/>
    <col min="6914" max="6914" width="7.109375" style="8" bestFit="1" customWidth="1"/>
    <col min="6915" max="6915" width="12.44140625" style="8" customWidth="1"/>
    <col min="6916" max="6916" width="6.6640625" style="8" bestFit="1" customWidth="1"/>
    <col min="6917" max="6917" width="5" style="8" bestFit="1" customWidth="1"/>
    <col min="6918" max="6918" width="5.33203125" style="8" bestFit="1" customWidth="1"/>
    <col min="6919" max="6919" width="3.109375" style="8" bestFit="1" customWidth="1"/>
    <col min="6920" max="6920" width="9" style="8" customWidth="1"/>
    <col min="6921" max="6921" width="7" style="8" bestFit="1" customWidth="1"/>
    <col min="6922" max="6922" width="6" style="8" bestFit="1" customWidth="1"/>
    <col min="6923" max="6923" width="16.109375" style="8" customWidth="1"/>
    <col min="6924" max="6924" width="5.44140625" style="8" bestFit="1" customWidth="1"/>
    <col min="6925" max="6925" width="17" style="8" customWidth="1"/>
    <col min="6926" max="6930" width="11.44140625" style="8"/>
    <col min="6931" max="6931" width="8.88671875" style="8" bestFit="1" customWidth="1"/>
    <col min="6932" max="6932" width="9.5546875" style="8" bestFit="1" customWidth="1"/>
    <col min="6933" max="6933" width="6.88671875" style="8" bestFit="1" customWidth="1"/>
    <col min="6934" max="6934" width="8.44140625" style="8" bestFit="1" customWidth="1"/>
    <col min="6935" max="6935" width="8" style="8" bestFit="1" customWidth="1"/>
    <col min="6936" max="6936" width="7.5546875" style="8" bestFit="1" customWidth="1"/>
    <col min="6937" max="6937" width="5.5546875" style="8" bestFit="1" customWidth="1"/>
    <col min="6938" max="7167" width="11.44140625" style="8"/>
    <col min="7168" max="7168" width="11.109375" style="8" bestFit="1" customWidth="1"/>
    <col min="7169" max="7169" width="10.33203125" style="8" bestFit="1" customWidth="1"/>
    <col min="7170" max="7170" width="7.109375" style="8" bestFit="1" customWidth="1"/>
    <col min="7171" max="7171" width="12.44140625" style="8" customWidth="1"/>
    <col min="7172" max="7172" width="6.6640625" style="8" bestFit="1" customWidth="1"/>
    <col min="7173" max="7173" width="5" style="8" bestFit="1" customWidth="1"/>
    <col min="7174" max="7174" width="5.33203125" style="8" bestFit="1" customWidth="1"/>
    <col min="7175" max="7175" width="3.109375" style="8" bestFit="1" customWidth="1"/>
    <col min="7176" max="7176" width="9" style="8" customWidth="1"/>
    <col min="7177" max="7177" width="7" style="8" bestFit="1" customWidth="1"/>
    <col min="7178" max="7178" width="6" style="8" bestFit="1" customWidth="1"/>
    <col min="7179" max="7179" width="16.109375" style="8" customWidth="1"/>
    <col min="7180" max="7180" width="5.44140625" style="8" bestFit="1" customWidth="1"/>
    <col min="7181" max="7181" width="17" style="8" customWidth="1"/>
    <col min="7182" max="7186" width="11.44140625" style="8"/>
    <col min="7187" max="7187" width="8.88671875" style="8" bestFit="1" customWidth="1"/>
    <col min="7188" max="7188" width="9.5546875" style="8" bestFit="1" customWidth="1"/>
    <col min="7189" max="7189" width="6.88671875" style="8" bestFit="1" customWidth="1"/>
    <col min="7190" max="7190" width="8.44140625" style="8" bestFit="1" customWidth="1"/>
    <col min="7191" max="7191" width="8" style="8" bestFit="1" customWidth="1"/>
    <col min="7192" max="7192" width="7.5546875" style="8" bestFit="1" customWidth="1"/>
    <col min="7193" max="7193" width="5.5546875" style="8" bestFit="1" customWidth="1"/>
    <col min="7194" max="7423" width="11.44140625" style="8"/>
    <col min="7424" max="7424" width="11.109375" style="8" bestFit="1" customWidth="1"/>
    <col min="7425" max="7425" width="10.33203125" style="8" bestFit="1" customWidth="1"/>
    <col min="7426" max="7426" width="7.109375" style="8" bestFit="1" customWidth="1"/>
    <col min="7427" max="7427" width="12.44140625" style="8" customWidth="1"/>
    <col min="7428" max="7428" width="6.6640625" style="8" bestFit="1" customWidth="1"/>
    <col min="7429" max="7429" width="5" style="8" bestFit="1" customWidth="1"/>
    <col min="7430" max="7430" width="5.33203125" style="8" bestFit="1" customWidth="1"/>
    <col min="7431" max="7431" width="3.109375" style="8" bestFit="1" customWidth="1"/>
    <col min="7432" max="7432" width="9" style="8" customWidth="1"/>
    <col min="7433" max="7433" width="7" style="8" bestFit="1" customWidth="1"/>
    <col min="7434" max="7434" width="6" style="8" bestFit="1" customWidth="1"/>
    <col min="7435" max="7435" width="16.109375" style="8" customWidth="1"/>
    <col min="7436" max="7436" width="5.44140625" style="8" bestFit="1" customWidth="1"/>
    <col min="7437" max="7437" width="17" style="8" customWidth="1"/>
    <col min="7438" max="7442" width="11.44140625" style="8"/>
    <col min="7443" max="7443" width="8.88671875" style="8" bestFit="1" customWidth="1"/>
    <col min="7444" max="7444" width="9.5546875" style="8" bestFit="1" customWidth="1"/>
    <col min="7445" max="7445" width="6.88671875" style="8" bestFit="1" customWidth="1"/>
    <col min="7446" max="7446" width="8.44140625" style="8" bestFit="1" customWidth="1"/>
    <col min="7447" max="7447" width="8" style="8" bestFit="1" customWidth="1"/>
    <col min="7448" max="7448" width="7.5546875" style="8" bestFit="1" customWidth="1"/>
    <col min="7449" max="7449" width="5.5546875" style="8" bestFit="1" customWidth="1"/>
    <col min="7450" max="7679" width="11.44140625" style="8"/>
    <col min="7680" max="7680" width="11.109375" style="8" bestFit="1" customWidth="1"/>
    <col min="7681" max="7681" width="10.33203125" style="8" bestFit="1" customWidth="1"/>
    <col min="7682" max="7682" width="7.109375" style="8" bestFit="1" customWidth="1"/>
    <col min="7683" max="7683" width="12.44140625" style="8" customWidth="1"/>
    <col min="7684" max="7684" width="6.6640625" style="8" bestFit="1" customWidth="1"/>
    <col min="7685" max="7685" width="5" style="8" bestFit="1" customWidth="1"/>
    <col min="7686" max="7686" width="5.33203125" style="8" bestFit="1" customWidth="1"/>
    <col min="7687" max="7687" width="3.109375" style="8" bestFit="1" customWidth="1"/>
    <col min="7688" max="7688" width="9" style="8" customWidth="1"/>
    <col min="7689" max="7689" width="7" style="8" bestFit="1" customWidth="1"/>
    <col min="7690" max="7690" width="6" style="8" bestFit="1" customWidth="1"/>
    <col min="7691" max="7691" width="16.109375" style="8" customWidth="1"/>
    <col min="7692" max="7692" width="5.44140625" style="8" bestFit="1" customWidth="1"/>
    <col min="7693" max="7693" width="17" style="8" customWidth="1"/>
    <col min="7694" max="7698" width="11.44140625" style="8"/>
    <col min="7699" max="7699" width="8.88671875" style="8" bestFit="1" customWidth="1"/>
    <col min="7700" max="7700" width="9.5546875" style="8" bestFit="1" customWidth="1"/>
    <col min="7701" max="7701" width="6.88671875" style="8" bestFit="1" customWidth="1"/>
    <col min="7702" max="7702" width="8.44140625" style="8" bestFit="1" customWidth="1"/>
    <col min="7703" max="7703" width="8" style="8" bestFit="1" customWidth="1"/>
    <col min="7704" max="7704" width="7.5546875" style="8" bestFit="1" customWidth="1"/>
    <col min="7705" max="7705" width="5.5546875" style="8" bestFit="1" customWidth="1"/>
    <col min="7706" max="7935" width="11.44140625" style="8"/>
    <col min="7936" max="7936" width="11.109375" style="8" bestFit="1" customWidth="1"/>
    <col min="7937" max="7937" width="10.33203125" style="8" bestFit="1" customWidth="1"/>
    <col min="7938" max="7938" width="7.109375" style="8" bestFit="1" customWidth="1"/>
    <col min="7939" max="7939" width="12.44140625" style="8" customWidth="1"/>
    <col min="7940" max="7940" width="6.6640625" style="8" bestFit="1" customWidth="1"/>
    <col min="7941" max="7941" width="5" style="8" bestFit="1" customWidth="1"/>
    <col min="7942" max="7942" width="5.33203125" style="8" bestFit="1" customWidth="1"/>
    <col min="7943" max="7943" width="3.109375" style="8" bestFit="1" customWidth="1"/>
    <col min="7944" max="7944" width="9" style="8" customWidth="1"/>
    <col min="7945" max="7945" width="7" style="8" bestFit="1" customWidth="1"/>
    <col min="7946" max="7946" width="6" style="8" bestFit="1" customWidth="1"/>
    <col min="7947" max="7947" width="16.109375" style="8" customWidth="1"/>
    <col min="7948" max="7948" width="5.44140625" style="8" bestFit="1" customWidth="1"/>
    <col min="7949" max="7949" width="17" style="8" customWidth="1"/>
    <col min="7950" max="7954" width="11.44140625" style="8"/>
    <col min="7955" max="7955" width="8.88671875" style="8" bestFit="1" customWidth="1"/>
    <col min="7956" max="7956" width="9.5546875" style="8" bestFit="1" customWidth="1"/>
    <col min="7957" max="7957" width="6.88671875" style="8" bestFit="1" customWidth="1"/>
    <col min="7958" max="7958" width="8.44140625" style="8" bestFit="1" customWidth="1"/>
    <col min="7959" max="7959" width="8" style="8" bestFit="1" customWidth="1"/>
    <col min="7960" max="7960" width="7.5546875" style="8" bestFit="1" customWidth="1"/>
    <col min="7961" max="7961" width="5.5546875" style="8" bestFit="1" customWidth="1"/>
    <col min="7962" max="8191" width="11.44140625" style="8"/>
    <col min="8192" max="8192" width="11.109375" style="8" bestFit="1" customWidth="1"/>
    <col min="8193" max="8193" width="10.33203125" style="8" bestFit="1" customWidth="1"/>
    <col min="8194" max="8194" width="7.109375" style="8" bestFit="1" customWidth="1"/>
    <col min="8195" max="8195" width="12.44140625" style="8" customWidth="1"/>
    <col min="8196" max="8196" width="6.6640625" style="8" bestFit="1" customWidth="1"/>
    <col min="8197" max="8197" width="5" style="8" bestFit="1" customWidth="1"/>
    <col min="8198" max="8198" width="5.33203125" style="8" bestFit="1" customWidth="1"/>
    <col min="8199" max="8199" width="3.109375" style="8" bestFit="1" customWidth="1"/>
    <col min="8200" max="8200" width="9" style="8" customWidth="1"/>
    <col min="8201" max="8201" width="7" style="8" bestFit="1" customWidth="1"/>
    <col min="8202" max="8202" width="6" style="8" bestFit="1" customWidth="1"/>
    <col min="8203" max="8203" width="16.109375" style="8" customWidth="1"/>
    <col min="8204" max="8204" width="5.44140625" style="8" bestFit="1" customWidth="1"/>
    <col min="8205" max="8205" width="17" style="8" customWidth="1"/>
    <col min="8206" max="8210" width="11.44140625" style="8"/>
    <col min="8211" max="8211" width="8.88671875" style="8" bestFit="1" customWidth="1"/>
    <col min="8212" max="8212" width="9.5546875" style="8" bestFit="1" customWidth="1"/>
    <col min="8213" max="8213" width="6.88671875" style="8" bestFit="1" customWidth="1"/>
    <col min="8214" max="8214" width="8.44140625" style="8" bestFit="1" customWidth="1"/>
    <col min="8215" max="8215" width="8" style="8" bestFit="1" customWidth="1"/>
    <col min="8216" max="8216" width="7.5546875" style="8" bestFit="1" customWidth="1"/>
    <col min="8217" max="8217" width="5.5546875" style="8" bestFit="1" customWidth="1"/>
    <col min="8218" max="8447" width="11.44140625" style="8"/>
    <col min="8448" max="8448" width="11.109375" style="8" bestFit="1" customWidth="1"/>
    <col min="8449" max="8449" width="10.33203125" style="8" bestFit="1" customWidth="1"/>
    <col min="8450" max="8450" width="7.109375" style="8" bestFit="1" customWidth="1"/>
    <col min="8451" max="8451" width="12.44140625" style="8" customWidth="1"/>
    <col min="8452" max="8452" width="6.6640625" style="8" bestFit="1" customWidth="1"/>
    <col min="8453" max="8453" width="5" style="8" bestFit="1" customWidth="1"/>
    <col min="8454" max="8454" width="5.33203125" style="8" bestFit="1" customWidth="1"/>
    <col min="8455" max="8455" width="3.109375" style="8" bestFit="1" customWidth="1"/>
    <col min="8456" max="8456" width="9" style="8" customWidth="1"/>
    <col min="8457" max="8457" width="7" style="8" bestFit="1" customWidth="1"/>
    <col min="8458" max="8458" width="6" style="8" bestFit="1" customWidth="1"/>
    <col min="8459" max="8459" width="16.109375" style="8" customWidth="1"/>
    <col min="8460" max="8460" width="5.44140625" style="8" bestFit="1" customWidth="1"/>
    <col min="8461" max="8461" width="17" style="8" customWidth="1"/>
    <col min="8462" max="8466" width="11.44140625" style="8"/>
    <col min="8467" max="8467" width="8.88671875" style="8" bestFit="1" customWidth="1"/>
    <col min="8468" max="8468" width="9.5546875" style="8" bestFit="1" customWidth="1"/>
    <col min="8469" max="8469" width="6.88671875" style="8" bestFit="1" customWidth="1"/>
    <col min="8470" max="8470" width="8.44140625" style="8" bestFit="1" customWidth="1"/>
    <col min="8471" max="8471" width="8" style="8" bestFit="1" customWidth="1"/>
    <col min="8472" max="8472" width="7.5546875" style="8" bestFit="1" customWidth="1"/>
    <col min="8473" max="8473" width="5.5546875" style="8" bestFit="1" customWidth="1"/>
    <col min="8474" max="8703" width="11.44140625" style="8"/>
    <col min="8704" max="8704" width="11.109375" style="8" bestFit="1" customWidth="1"/>
    <col min="8705" max="8705" width="10.33203125" style="8" bestFit="1" customWidth="1"/>
    <col min="8706" max="8706" width="7.109375" style="8" bestFit="1" customWidth="1"/>
    <col min="8707" max="8707" width="12.44140625" style="8" customWidth="1"/>
    <col min="8708" max="8708" width="6.6640625" style="8" bestFit="1" customWidth="1"/>
    <col min="8709" max="8709" width="5" style="8" bestFit="1" customWidth="1"/>
    <col min="8710" max="8710" width="5.33203125" style="8" bestFit="1" customWidth="1"/>
    <col min="8711" max="8711" width="3.109375" style="8" bestFit="1" customWidth="1"/>
    <col min="8712" max="8712" width="9" style="8" customWidth="1"/>
    <col min="8713" max="8713" width="7" style="8" bestFit="1" customWidth="1"/>
    <col min="8714" max="8714" width="6" style="8" bestFit="1" customWidth="1"/>
    <col min="8715" max="8715" width="16.109375" style="8" customWidth="1"/>
    <col min="8716" max="8716" width="5.44140625" style="8" bestFit="1" customWidth="1"/>
    <col min="8717" max="8717" width="17" style="8" customWidth="1"/>
    <col min="8718" max="8722" width="11.44140625" style="8"/>
    <col min="8723" max="8723" width="8.88671875" style="8" bestFit="1" customWidth="1"/>
    <col min="8724" max="8724" width="9.5546875" style="8" bestFit="1" customWidth="1"/>
    <col min="8725" max="8725" width="6.88671875" style="8" bestFit="1" customWidth="1"/>
    <col min="8726" max="8726" width="8.44140625" style="8" bestFit="1" customWidth="1"/>
    <col min="8727" max="8727" width="8" style="8" bestFit="1" customWidth="1"/>
    <col min="8728" max="8728" width="7.5546875" style="8" bestFit="1" customWidth="1"/>
    <col min="8729" max="8729" width="5.5546875" style="8" bestFit="1" customWidth="1"/>
    <col min="8730" max="8959" width="11.44140625" style="8"/>
    <col min="8960" max="8960" width="11.109375" style="8" bestFit="1" customWidth="1"/>
    <col min="8961" max="8961" width="10.33203125" style="8" bestFit="1" customWidth="1"/>
    <col min="8962" max="8962" width="7.109375" style="8" bestFit="1" customWidth="1"/>
    <col min="8963" max="8963" width="12.44140625" style="8" customWidth="1"/>
    <col min="8964" max="8964" width="6.6640625" style="8" bestFit="1" customWidth="1"/>
    <col min="8965" max="8965" width="5" style="8" bestFit="1" customWidth="1"/>
    <col min="8966" max="8966" width="5.33203125" style="8" bestFit="1" customWidth="1"/>
    <col min="8967" max="8967" width="3.109375" style="8" bestFit="1" customWidth="1"/>
    <col min="8968" max="8968" width="9" style="8" customWidth="1"/>
    <col min="8969" max="8969" width="7" style="8" bestFit="1" customWidth="1"/>
    <col min="8970" max="8970" width="6" style="8" bestFit="1" customWidth="1"/>
    <col min="8971" max="8971" width="16.109375" style="8" customWidth="1"/>
    <col min="8972" max="8972" width="5.44140625" style="8" bestFit="1" customWidth="1"/>
    <col min="8973" max="8973" width="17" style="8" customWidth="1"/>
    <col min="8974" max="8978" width="11.44140625" style="8"/>
    <col min="8979" max="8979" width="8.88671875" style="8" bestFit="1" customWidth="1"/>
    <col min="8980" max="8980" width="9.5546875" style="8" bestFit="1" customWidth="1"/>
    <col min="8981" max="8981" width="6.88671875" style="8" bestFit="1" customWidth="1"/>
    <col min="8982" max="8982" width="8.44140625" style="8" bestFit="1" customWidth="1"/>
    <col min="8983" max="8983" width="8" style="8" bestFit="1" customWidth="1"/>
    <col min="8984" max="8984" width="7.5546875" style="8" bestFit="1" customWidth="1"/>
    <col min="8985" max="8985" width="5.5546875" style="8" bestFit="1" customWidth="1"/>
    <col min="8986" max="9215" width="11.44140625" style="8"/>
    <col min="9216" max="9216" width="11.109375" style="8" bestFit="1" customWidth="1"/>
    <col min="9217" max="9217" width="10.33203125" style="8" bestFit="1" customWidth="1"/>
    <col min="9218" max="9218" width="7.109375" style="8" bestFit="1" customWidth="1"/>
    <col min="9219" max="9219" width="12.44140625" style="8" customWidth="1"/>
    <col min="9220" max="9220" width="6.6640625" style="8" bestFit="1" customWidth="1"/>
    <col min="9221" max="9221" width="5" style="8" bestFit="1" customWidth="1"/>
    <col min="9222" max="9222" width="5.33203125" style="8" bestFit="1" customWidth="1"/>
    <col min="9223" max="9223" width="3.109375" style="8" bestFit="1" customWidth="1"/>
    <col min="9224" max="9224" width="9" style="8" customWidth="1"/>
    <col min="9225" max="9225" width="7" style="8" bestFit="1" customWidth="1"/>
    <col min="9226" max="9226" width="6" style="8" bestFit="1" customWidth="1"/>
    <col min="9227" max="9227" width="16.109375" style="8" customWidth="1"/>
    <col min="9228" max="9228" width="5.44140625" style="8" bestFit="1" customWidth="1"/>
    <col min="9229" max="9229" width="17" style="8" customWidth="1"/>
    <col min="9230" max="9234" width="11.44140625" style="8"/>
    <col min="9235" max="9235" width="8.88671875" style="8" bestFit="1" customWidth="1"/>
    <col min="9236" max="9236" width="9.5546875" style="8" bestFit="1" customWidth="1"/>
    <col min="9237" max="9237" width="6.88671875" style="8" bestFit="1" customWidth="1"/>
    <col min="9238" max="9238" width="8.44140625" style="8" bestFit="1" customWidth="1"/>
    <col min="9239" max="9239" width="8" style="8" bestFit="1" customWidth="1"/>
    <col min="9240" max="9240" width="7.5546875" style="8" bestFit="1" customWidth="1"/>
    <col min="9241" max="9241" width="5.5546875" style="8" bestFit="1" customWidth="1"/>
    <col min="9242" max="9471" width="11.44140625" style="8"/>
    <col min="9472" max="9472" width="11.109375" style="8" bestFit="1" customWidth="1"/>
    <col min="9473" max="9473" width="10.33203125" style="8" bestFit="1" customWidth="1"/>
    <col min="9474" max="9474" width="7.109375" style="8" bestFit="1" customWidth="1"/>
    <col min="9475" max="9475" width="12.44140625" style="8" customWidth="1"/>
    <col min="9476" max="9476" width="6.6640625" style="8" bestFit="1" customWidth="1"/>
    <col min="9477" max="9477" width="5" style="8" bestFit="1" customWidth="1"/>
    <col min="9478" max="9478" width="5.33203125" style="8" bestFit="1" customWidth="1"/>
    <col min="9479" max="9479" width="3.109375" style="8" bestFit="1" customWidth="1"/>
    <col min="9480" max="9480" width="9" style="8" customWidth="1"/>
    <col min="9481" max="9481" width="7" style="8" bestFit="1" customWidth="1"/>
    <col min="9482" max="9482" width="6" style="8" bestFit="1" customWidth="1"/>
    <col min="9483" max="9483" width="16.109375" style="8" customWidth="1"/>
    <col min="9484" max="9484" width="5.44140625" style="8" bestFit="1" customWidth="1"/>
    <col min="9485" max="9485" width="17" style="8" customWidth="1"/>
    <col min="9486" max="9490" width="11.44140625" style="8"/>
    <col min="9491" max="9491" width="8.88671875" style="8" bestFit="1" customWidth="1"/>
    <col min="9492" max="9492" width="9.5546875" style="8" bestFit="1" customWidth="1"/>
    <col min="9493" max="9493" width="6.88671875" style="8" bestFit="1" customWidth="1"/>
    <col min="9494" max="9494" width="8.44140625" style="8" bestFit="1" customWidth="1"/>
    <col min="9495" max="9495" width="8" style="8" bestFit="1" customWidth="1"/>
    <col min="9496" max="9496" width="7.5546875" style="8" bestFit="1" customWidth="1"/>
    <col min="9497" max="9497" width="5.5546875" style="8" bestFit="1" customWidth="1"/>
    <col min="9498" max="9727" width="11.44140625" style="8"/>
    <col min="9728" max="9728" width="11.109375" style="8" bestFit="1" customWidth="1"/>
    <col min="9729" max="9729" width="10.33203125" style="8" bestFit="1" customWidth="1"/>
    <col min="9730" max="9730" width="7.109375" style="8" bestFit="1" customWidth="1"/>
    <col min="9731" max="9731" width="12.44140625" style="8" customWidth="1"/>
    <col min="9732" max="9732" width="6.6640625" style="8" bestFit="1" customWidth="1"/>
    <col min="9733" max="9733" width="5" style="8" bestFit="1" customWidth="1"/>
    <col min="9734" max="9734" width="5.33203125" style="8" bestFit="1" customWidth="1"/>
    <col min="9735" max="9735" width="3.109375" style="8" bestFit="1" customWidth="1"/>
    <col min="9736" max="9736" width="9" style="8" customWidth="1"/>
    <col min="9737" max="9737" width="7" style="8" bestFit="1" customWidth="1"/>
    <col min="9738" max="9738" width="6" style="8" bestFit="1" customWidth="1"/>
    <col min="9739" max="9739" width="16.109375" style="8" customWidth="1"/>
    <col min="9740" max="9740" width="5.44140625" style="8" bestFit="1" customWidth="1"/>
    <col min="9741" max="9741" width="17" style="8" customWidth="1"/>
    <col min="9742" max="9746" width="11.44140625" style="8"/>
    <col min="9747" max="9747" width="8.88671875" style="8" bestFit="1" customWidth="1"/>
    <col min="9748" max="9748" width="9.5546875" style="8" bestFit="1" customWidth="1"/>
    <col min="9749" max="9749" width="6.88671875" style="8" bestFit="1" customWidth="1"/>
    <col min="9750" max="9750" width="8.44140625" style="8" bestFit="1" customWidth="1"/>
    <col min="9751" max="9751" width="8" style="8" bestFit="1" customWidth="1"/>
    <col min="9752" max="9752" width="7.5546875" style="8" bestFit="1" customWidth="1"/>
    <col min="9753" max="9753" width="5.5546875" style="8" bestFit="1" customWidth="1"/>
    <col min="9754" max="9983" width="11.44140625" style="8"/>
    <col min="9984" max="9984" width="11.109375" style="8" bestFit="1" customWidth="1"/>
    <col min="9985" max="9985" width="10.33203125" style="8" bestFit="1" customWidth="1"/>
    <col min="9986" max="9986" width="7.109375" style="8" bestFit="1" customWidth="1"/>
    <col min="9987" max="9987" width="12.44140625" style="8" customWidth="1"/>
    <col min="9988" max="9988" width="6.6640625" style="8" bestFit="1" customWidth="1"/>
    <col min="9989" max="9989" width="5" style="8" bestFit="1" customWidth="1"/>
    <col min="9990" max="9990" width="5.33203125" style="8" bestFit="1" customWidth="1"/>
    <col min="9991" max="9991" width="3.109375" style="8" bestFit="1" customWidth="1"/>
    <col min="9992" max="9992" width="9" style="8" customWidth="1"/>
    <col min="9993" max="9993" width="7" style="8" bestFit="1" customWidth="1"/>
    <col min="9994" max="9994" width="6" style="8" bestFit="1" customWidth="1"/>
    <col min="9995" max="9995" width="16.109375" style="8" customWidth="1"/>
    <col min="9996" max="9996" width="5.44140625" style="8" bestFit="1" customWidth="1"/>
    <col min="9997" max="9997" width="17" style="8" customWidth="1"/>
    <col min="9998" max="10002" width="11.44140625" style="8"/>
    <col min="10003" max="10003" width="8.88671875" style="8" bestFit="1" customWidth="1"/>
    <col min="10004" max="10004" width="9.5546875" style="8" bestFit="1" customWidth="1"/>
    <col min="10005" max="10005" width="6.88671875" style="8" bestFit="1" customWidth="1"/>
    <col min="10006" max="10006" width="8.44140625" style="8" bestFit="1" customWidth="1"/>
    <col min="10007" max="10007" width="8" style="8" bestFit="1" customWidth="1"/>
    <col min="10008" max="10008" width="7.5546875" style="8" bestFit="1" customWidth="1"/>
    <col min="10009" max="10009" width="5.5546875" style="8" bestFit="1" customWidth="1"/>
    <col min="10010" max="10239" width="11.44140625" style="8"/>
    <col min="10240" max="10240" width="11.109375" style="8" bestFit="1" customWidth="1"/>
    <col min="10241" max="10241" width="10.33203125" style="8" bestFit="1" customWidth="1"/>
    <col min="10242" max="10242" width="7.109375" style="8" bestFit="1" customWidth="1"/>
    <col min="10243" max="10243" width="12.44140625" style="8" customWidth="1"/>
    <col min="10244" max="10244" width="6.6640625" style="8" bestFit="1" customWidth="1"/>
    <col min="10245" max="10245" width="5" style="8" bestFit="1" customWidth="1"/>
    <col min="10246" max="10246" width="5.33203125" style="8" bestFit="1" customWidth="1"/>
    <col min="10247" max="10247" width="3.109375" style="8" bestFit="1" customWidth="1"/>
    <col min="10248" max="10248" width="9" style="8" customWidth="1"/>
    <col min="10249" max="10249" width="7" style="8" bestFit="1" customWidth="1"/>
    <col min="10250" max="10250" width="6" style="8" bestFit="1" customWidth="1"/>
    <col min="10251" max="10251" width="16.109375" style="8" customWidth="1"/>
    <col min="10252" max="10252" width="5.44140625" style="8" bestFit="1" customWidth="1"/>
    <col min="10253" max="10253" width="17" style="8" customWidth="1"/>
    <col min="10254" max="10258" width="11.44140625" style="8"/>
    <col min="10259" max="10259" width="8.88671875" style="8" bestFit="1" customWidth="1"/>
    <col min="10260" max="10260" width="9.5546875" style="8" bestFit="1" customWidth="1"/>
    <col min="10261" max="10261" width="6.88671875" style="8" bestFit="1" customWidth="1"/>
    <col min="10262" max="10262" width="8.44140625" style="8" bestFit="1" customWidth="1"/>
    <col min="10263" max="10263" width="8" style="8" bestFit="1" customWidth="1"/>
    <col min="10264" max="10264" width="7.5546875" style="8" bestFit="1" customWidth="1"/>
    <col min="10265" max="10265" width="5.5546875" style="8" bestFit="1" customWidth="1"/>
    <col min="10266" max="10495" width="11.44140625" style="8"/>
    <col min="10496" max="10496" width="11.109375" style="8" bestFit="1" customWidth="1"/>
    <col min="10497" max="10497" width="10.33203125" style="8" bestFit="1" customWidth="1"/>
    <col min="10498" max="10498" width="7.109375" style="8" bestFit="1" customWidth="1"/>
    <col min="10499" max="10499" width="12.44140625" style="8" customWidth="1"/>
    <col min="10500" max="10500" width="6.6640625" style="8" bestFit="1" customWidth="1"/>
    <col min="10501" max="10501" width="5" style="8" bestFit="1" customWidth="1"/>
    <col min="10502" max="10502" width="5.33203125" style="8" bestFit="1" customWidth="1"/>
    <col min="10503" max="10503" width="3.109375" style="8" bestFit="1" customWidth="1"/>
    <col min="10504" max="10504" width="9" style="8" customWidth="1"/>
    <col min="10505" max="10505" width="7" style="8" bestFit="1" customWidth="1"/>
    <col min="10506" max="10506" width="6" style="8" bestFit="1" customWidth="1"/>
    <col min="10507" max="10507" width="16.109375" style="8" customWidth="1"/>
    <col min="10508" max="10508" width="5.44140625" style="8" bestFit="1" customWidth="1"/>
    <col min="10509" max="10509" width="17" style="8" customWidth="1"/>
    <col min="10510" max="10514" width="11.44140625" style="8"/>
    <col min="10515" max="10515" width="8.88671875" style="8" bestFit="1" customWidth="1"/>
    <col min="10516" max="10516" width="9.5546875" style="8" bestFit="1" customWidth="1"/>
    <col min="10517" max="10517" width="6.88671875" style="8" bestFit="1" customWidth="1"/>
    <col min="10518" max="10518" width="8.44140625" style="8" bestFit="1" customWidth="1"/>
    <col min="10519" max="10519" width="8" style="8" bestFit="1" customWidth="1"/>
    <col min="10520" max="10520" width="7.5546875" style="8" bestFit="1" customWidth="1"/>
    <col min="10521" max="10521" width="5.5546875" style="8" bestFit="1" customWidth="1"/>
    <col min="10522" max="10751" width="11.44140625" style="8"/>
    <col min="10752" max="10752" width="11.109375" style="8" bestFit="1" customWidth="1"/>
    <col min="10753" max="10753" width="10.33203125" style="8" bestFit="1" customWidth="1"/>
    <col min="10754" max="10754" width="7.109375" style="8" bestFit="1" customWidth="1"/>
    <col min="10755" max="10755" width="12.44140625" style="8" customWidth="1"/>
    <col min="10756" max="10756" width="6.6640625" style="8" bestFit="1" customWidth="1"/>
    <col min="10757" max="10757" width="5" style="8" bestFit="1" customWidth="1"/>
    <col min="10758" max="10758" width="5.33203125" style="8" bestFit="1" customWidth="1"/>
    <col min="10759" max="10759" width="3.109375" style="8" bestFit="1" customWidth="1"/>
    <col min="10760" max="10760" width="9" style="8" customWidth="1"/>
    <col min="10761" max="10761" width="7" style="8" bestFit="1" customWidth="1"/>
    <col min="10762" max="10762" width="6" style="8" bestFit="1" customWidth="1"/>
    <col min="10763" max="10763" width="16.109375" style="8" customWidth="1"/>
    <col min="10764" max="10764" width="5.44140625" style="8" bestFit="1" customWidth="1"/>
    <col min="10765" max="10765" width="17" style="8" customWidth="1"/>
    <col min="10766" max="10770" width="11.44140625" style="8"/>
    <col min="10771" max="10771" width="8.88671875" style="8" bestFit="1" customWidth="1"/>
    <col min="10772" max="10772" width="9.5546875" style="8" bestFit="1" customWidth="1"/>
    <col min="10773" max="10773" width="6.88671875" style="8" bestFit="1" customWidth="1"/>
    <col min="10774" max="10774" width="8.44140625" style="8" bestFit="1" customWidth="1"/>
    <col min="10775" max="10775" width="8" style="8" bestFit="1" customWidth="1"/>
    <col min="10776" max="10776" width="7.5546875" style="8" bestFit="1" customWidth="1"/>
    <col min="10777" max="10777" width="5.5546875" style="8" bestFit="1" customWidth="1"/>
    <col min="10778" max="11007" width="11.44140625" style="8"/>
    <col min="11008" max="11008" width="11.109375" style="8" bestFit="1" customWidth="1"/>
    <col min="11009" max="11009" width="10.33203125" style="8" bestFit="1" customWidth="1"/>
    <col min="11010" max="11010" width="7.109375" style="8" bestFit="1" customWidth="1"/>
    <col min="11011" max="11011" width="12.44140625" style="8" customWidth="1"/>
    <col min="11012" max="11012" width="6.6640625" style="8" bestFit="1" customWidth="1"/>
    <col min="11013" max="11013" width="5" style="8" bestFit="1" customWidth="1"/>
    <col min="11014" max="11014" width="5.33203125" style="8" bestFit="1" customWidth="1"/>
    <col min="11015" max="11015" width="3.109375" style="8" bestFit="1" customWidth="1"/>
    <col min="11016" max="11016" width="9" style="8" customWidth="1"/>
    <col min="11017" max="11017" width="7" style="8" bestFit="1" customWidth="1"/>
    <col min="11018" max="11018" width="6" style="8" bestFit="1" customWidth="1"/>
    <col min="11019" max="11019" width="16.109375" style="8" customWidth="1"/>
    <col min="11020" max="11020" width="5.44140625" style="8" bestFit="1" customWidth="1"/>
    <col min="11021" max="11021" width="17" style="8" customWidth="1"/>
    <col min="11022" max="11026" width="11.44140625" style="8"/>
    <col min="11027" max="11027" width="8.88671875" style="8" bestFit="1" customWidth="1"/>
    <col min="11028" max="11028" width="9.5546875" style="8" bestFit="1" customWidth="1"/>
    <col min="11029" max="11029" width="6.88671875" style="8" bestFit="1" customWidth="1"/>
    <col min="11030" max="11030" width="8.44140625" style="8" bestFit="1" customWidth="1"/>
    <col min="11031" max="11031" width="8" style="8" bestFit="1" customWidth="1"/>
    <col min="11032" max="11032" width="7.5546875" style="8" bestFit="1" customWidth="1"/>
    <col min="11033" max="11033" width="5.5546875" style="8" bestFit="1" customWidth="1"/>
    <col min="11034" max="11263" width="11.44140625" style="8"/>
    <col min="11264" max="11264" width="11.109375" style="8" bestFit="1" customWidth="1"/>
    <col min="11265" max="11265" width="10.33203125" style="8" bestFit="1" customWidth="1"/>
    <col min="11266" max="11266" width="7.109375" style="8" bestFit="1" customWidth="1"/>
    <col min="11267" max="11267" width="12.44140625" style="8" customWidth="1"/>
    <col min="11268" max="11268" width="6.6640625" style="8" bestFit="1" customWidth="1"/>
    <col min="11269" max="11269" width="5" style="8" bestFit="1" customWidth="1"/>
    <col min="11270" max="11270" width="5.33203125" style="8" bestFit="1" customWidth="1"/>
    <col min="11271" max="11271" width="3.109375" style="8" bestFit="1" customWidth="1"/>
    <col min="11272" max="11272" width="9" style="8" customWidth="1"/>
    <col min="11273" max="11273" width="7" style="8" bestFit="1" customWidth="1"/>
    <col min="11274" max="11274" width="6" style="8" bestFit="1" customWidth="1"/>
    <col min="11275" max="11275" width="16.109375" style="8" customWidth="1"/>
    <col min="11276" max="11276" width="5.44140625" style="8" bestFit="1" customWidth="1"/>
    <col min="11277" max="11277" width="17" style="8" customWidth="1"/>
    <col min="11278" max="11282" width="11.44140625" style="8"/>
    <col min="11283" max="11283" width="8.88671875" style="8" bestFit="1" customWidth="1"/>
    <col min="11284" max="11284" width="9.5546875" style="8" bestFit="1" customWidth="1"/>
    <col min="11285" max="11285" width="6.88671875" style="8" bestFit="1" customWidth="1"/>
    <col min="11286" max="11286" width="8.44140625" style="8" bestFit="1" customWidth="1"/>
    <col min="11287" max="11287" width="8" style="8" bestFit="1" customWidth="1"/>
    <col min="11288" max="11288" width="7.5546875" style="8" bestFit="1" customWidth="1"/>
    <col min="11289" max="11289" width="5.5546875" style="8" bestFit="1" customWidth="1"/>
    <col min="11290" max="11519" width="11.44140625" style="8"/>
    <col min="11520" max="11520" width="11.109375" style="8" bestFit="1" customWidth="1"/>
    <col min="11521" max="11521" width="10.33203125" style="8" bestFit="1" customWidth="1"/>
    <col min="11522" max="11522" width="7.109375" style="8" bestFit="1" customWidth="1"/>
    <col min="11523" max="11523" width="12.44140625" style="8" customWidth="1"/>
    <col min="11524" max="11524" width="6.6640625" style="8" bestFit="1" customWidth="1"/>
    <col min="11525" max="11525" width="5" style="8" bestFit="1" customWidth="1"/>
    <col min="11526" max="11526" width="5.33203125" style="8" bestFit="1" customWidth="1"/>
    <col min="11527" max="11527" width="3.109375" style="8" bestFit="1" customWidth="1"/>
    <col min="11528" max="11528" width="9" style="8" customWidth="1"/>
    <col min="11529" max="11529" width="7" style="8" bestFit="1" customWidth="1"/>
    <col min="11530" max="11530" width="6" style="8" bestFit="1" customWidth="1"/>
    <col min="11531" max="11531" width="16.109375" style="8" customWidth="1"/>
    <col min="11532" max="11532" width="5.44140625" style="8" bestFit="1" customWidth="1"/>
    <col min="11533" max="11533" width="17" style="8" customWidth="1"/>
    <col min="11534" max="11538" width="11.44140625" style="8"/>
    <col min="11539" max="11539" width="8.88671875" style="8" bestFit="1" customWidth="1"/>
    <col min="11540" max="11540" width="9.5546875" style="8" bestFit="1" customWidth="1"/>
    <col min="11541" max="11541" width="6.88671875" style="8" bestFit="1" customWidth="1"/>
    <col min="11542" max="11542" width="8.44140625" style="8" bestFit="1" customWidth="1"/>
    <col min="11543" max="11543" width="8" style="8" bestFit="1" customWidth="1"/>
    <col min="11544" max="11544" width="7.5546875" style="8" bestFit="1" customWidth="1"/>
    <col min="11545" max="11545" width="5.5546875" style="8" bestFit="1" customWidth="1"/>
    <col min="11546" max="11775" width="11.44140625" style="8"/>
    <col min="11776" max="11776" width="11.109375" style="8" bestFit="1" customWidth="1"/>
    <col min="11777" max="11777" width="10.33203125" style="8" bestFit="1" customWidth="1"/>
    <col min="11778" max="11778" width="7.109375" style="8" bestFit="1" customWidth="1"/>
    <col min="11779" max="11779" width="12.44140625" style="8" customWidth="1"/>
    <col min="11780" max="11780" width="6.6640625" style="8" bestFit="1" customWidth="1"/>
    <col min="11781" max="11781" width="5" style="8" bestFit="1" customWidth="1"/>
    <col min="11782" max="11782" width="5.33203125" style="8" bestFit="1" customWidth="1"/>
    <col min="11783" max="11783" width="3.109375" style="8" bestFit="1" customWidth="1"/>
    <col min="11784" max="11784" width="9" style="8" customWidth="1"/>
    <col min="11785" max="11785" width="7" style="8" bestFit="1" customWidth="1"/>
    <col min="11786" max="11786" width="6" style="8" bestFit="1" customWidth="1"/>
    <col min="11787" max="11787" width="16.109375" style="8" customWidth="1"/>
    <col min="11788" max="11788" width="5.44140625" style="8" bestFit="1" customWidth="1"/>
    <col min="11789" max="11789" width="17" style="8" customWidth="1"/>
    <col min="11790" max="11794" width="11.44140625" style="8"/>
    <col min="11795" max="11795" width="8.88671875" style="8" bestFit="1" customWidth="1"/>
    <col min="11796" max="11796" width="9.5546875" style="8" bestFit="1" customWidth="1"/>
    <col min="11797" max="11797" width="6.88671875" style="8" bestFit="1" customWidth="1"/>
    <col min="11798" max="11798" width="8.44140625" style="8" bestFit="1" customWidth="1"/>
    <col min="11799" max="11799" width="8" style="8" bestFit="1" customWidth="1"/>
    <col min="11800" max="11800" width="7.5546875" style="8" bestFit="1" customWidth="1"/>
    <col min="11801" max="11801" width="5.5546875" style="8" bestFit="1" customWidth="1"/>
    <col min="11802" max="12031" width="11.44140625" style="8"/>
    <col min="12032" max="12032" width="11.109375" style="8" bestFit="1" customWidth="1"/>
    <col min="12033" max="12033" width="10.33203125" style="8" bestFit="1" customWidth="1"/>
    <col min="12034" max="12034" width="7.109375" style="8" bestFit="1" customWidth="1"/>
    <col min="12035" max="12035" width="12.44140625" style="8" customWidth="1"/>
    <col min="12036" max="12036" width="6.6640625" style="8" bestFit="1" customWidth="1"/>
    <col min="12037" max="12037" width="5" style="8" bestFit="1" customWidth="1"/>
    <col min="12038" max="12038" width="5.33203125" style="8" bestFit="1" customWidth="1"/>
    <col min="12039" max="12039" width="3.109375" style="8" bestFit="1" customWidth="1"/>
    <col min="12040" max="12040" width="9" style="8" customWidth="1"/>
    <col min="12041" max="12041" width="7" style="8" bestFit="1" customWidth="1"/>
    <col min="12042" max="12042" width="6" style="8" bestFit="1" customWidth="1"/>
    <col min="12043" max="12043" width="16.109375" style="8" customWidth="1"/>
    <col min="12044" max="12044" width="5.44140625" style="8" bestFit="1" customWidth="1"/>
    <col min="12045" max="12045" width="17" style="8" customWidth="1"/>
    <col min="12046" max="12050" width="11.44140625" style="8"/>
    <col min="12051" max="12051" width="8.88671875" style="8" bestFit="1" customWidth="1"/>
    <col min="12052" max="12052" width="9.5546875" style="8" bestFit="1" customWidth="1"/>
    <col min="12053" max="12053" width="6.88671875" style="8" bestFit="1" customWidth="1"/>
    <col min="12054" max="12054" width="8.44140625" style="8" bestFit="1" customWidth="1"/>
    <col min="12055" max="12055" width="8" style="8" bestFit="1" customWidth="1"/>
    <col min="12056" max="12056" width="7.5546875" style="8" bestFit="1" customWidth="1"/>
    <col min="12057" max="12057" width="5.5546875" style="8" bestFit="1" customWidth="1"/>
    <col min="12058" max="12287" width="11.44140625" style="8"/>
    <col min="12288" max="12288" width="11.109375" style="8" bestFit="1" customWidth="1"/>
    <col min="12289" max="12289" width="10.33203125" style="8" bestFit="1" customWidth="1"/>
    <col min="12290" max="12290" width="7.109375" style="8" bestFit="1" customWidth="1"/>
    <col min="12291" max="12291" width="12.44140625" style="8" customWidth="1"/>
    <col min="12292" max="12292" width="6.6640625" style="8" bestFit="1" customWidth="1"/>
    <col min="12293" max="12293" width="5" style="8" bestFit="1" customWidth="1"/>
    <col min="12294" max="12294" width="5.33203125" style="8" bestFit="1" customWidth="1"/>
    <col min="12295" max="12295" width="3.109375" style="8" bestFit="1" customWidth="1"/>
    <col min="12296" max="12296" width="9" style="8" customWidth="1"/>
    <col min="12297" max="12297" width="7" style="8" bestFit="1" customWidth="1"/>
    <col min="12298" max="12298" width="6" style="8" bestFit="1" customWidth="1"/>
    <col min="12299" max="12299" width="16.109375" style="8" customWidth="1"/>
    <col min="12300" max="12300" width="5.44140625" style="8" bestFit="1" customWidth="1"/>
    <col min="12301" max="12301" width="17" style="8" customWidth="1"/>
    <col min="12302" max="12306" width="11.44140625" style="8"/>
    <col min="12307" max="12307" width="8.88671875" style="8" bestFit="1" customWidth="1"/>
    <col min="12308" max="12308" width="9.5546875" style="8" bestFit="1" customWidth="1"/>
    <col min="12309" max="12309" width="6.88671875" style="8" bestFit="1" customWidth="1"/>
    <col min="12310" max="12310" width="8.44140625" style="8" bestFit="1" customWidth="1"/>
    <col min="12311" max="12311" width="8" style="8" bestFit="1" customWidth="1"/>
    <col min="12312" max="12312" width="7.5546875" style="8" bestFit="1" customWidth="1"/>
    <col min="12313" max="12313" width="5.5546875" style="8" bestFit="1" customWidth="1"/>
    <col min="12314" max="12543" width="11.44140625" style="8"/>
    <col min="12544" max="12544" width="11.109375" style="8" bestFit="1" customWidth="1"/>
    <col min="12545" max="12545" width="10.33203125" style="8" bestFit="1" customWidth="1"/>
    <col min="12546" max="12546" width="7.109375" style="8" bestFit="1" customWidth="1"/>
    <col min="12547" max="12547" width="12.44140625" style="8" customWidth="1"/>
    <col min="12548" max="12548" width="6.6640625" style="8" bestFit="1" customWidth="1"/>
    <col min="12549" max="12549" width="5" style="8" bestFit="1" customWidth="1"/>
    <col min="12550" max="12550" width="5.33203125" style="8" bestFit="1" customWidth="1"/>
    <col min="12551" max="12551" width="3.109375" style="8" bestFit="1" customWidth="1"/>
    <col min="12552" max="12552" width="9" style="8" customWidth="1"/>
    <col min="12553" max="12553" width="7" style="8" bestFit="1" customWidth="1"/>
    <col min="12554" max="12554" width="6" style="8" bestFit="1" customWidth="1"/>
    <col min="12555" max="12555" width="16.109375" style="8" customWidth="1"/>
    <col min="12556" max="12556" width="5.44140625" style="8" bestFit="1" customWidth="1"/>
    <col min="12557" max="12557" width="17" style="8" customWidth="1"/>
    <col min="12558" max="12562" width="11.44140625" style="8"/>
    <col min="12563" max="12563" width="8.88671875" style="8" bestFit="1" customWidth="1"/>
    <col min="12564" max="12564" width="9.5546875" style="8" bestFit="1" customWidth="1"/>
    <col min="12565" max="12565" width="6.88671875" style="8" bestFit="1" customWidth="1"/>
    <col min="12566" max="12566" width="8.44140625" style="8" bestFit="1" customWidth="1"/>
    <col min="12567" max="12567" width="8" style="8" bestFit="1" customWidth="1"/>
    <col min="12568" max="12568" width="7.5546875" style="8" bestFit="1" customWidth="1"/>
    <col min="12569" max="12569" width="5.5546875" style="8" bestFit="1" customWidth="1"/>
    <col min="12570" max="12799" width="11.44140625" style="8"/>
    <col min="12800" max="12800" width="11.109375" style="8" bestFit="1" customWidth="1"/>
    <col min="12801" max="12801" width="10.33203125" style="8" bestFit="1" customWidth="1"/>
    <col min="12802" max="12802" width="7.109375" style="8" bestFit="1" customWidth="1"/>
    <col min="12803" max="12803" width="12.44140625" style="8" customWidth="1"/>
    <col min="12804" max="12804" width="6.6640625" style="8" bestFit="1" customWidth="1"/>
    <col min="12805" max="12805" width="5" style="8" bestFit="1" customWidth="1"/>
    <col min="12806" max="12806" width="5.33203125" style="8" bestFit="1" customWidth="1"/>
    <col min="12807" max="12807" width="3.109375" style="8" bestFit="1" customWidth="1"/>
    <col min="12808" max="12808" width="9" style="8" customWidth="1"/>
    <col min="12809" max="12809" width="7" style="8" bestFit="1" customWidth="1"/>
    <col min="12810" max="12810" width="6" style="8" bestFit="1" customWidth="1"/>
    <col min="12811" max="12811" width="16.109375" style="8" customWidth="1"/>
    <col min="12812" max="12812" width="5.44140625" style="8" bestFit="1" customWidth="1"/>
    <col min="12813" max="12813" width="17" style="8" customWidth="1"/>
    <col min="12814" max="12818" width="11.44140625" style="8"/>
    <col min="12819" max="12819" width="8.88671875" style="8" bestFit="1" customWidth="1"/>
    <col min="12820" max="12820" width="9.5546875" style="8" bestFit="1" customWidth="1"/>
    <col min="12821" max="12821" width="6.88671875" style="8" bestFit="1" customWidth="1"/>
    <col min="12822" max="12822" width="8.44140625" style="8" bestFit="1" customWidth="1"/>
    <col min="12823" max="12823" width="8" style="8" bestFit="1" customWidth="1"/>
    <col min="12824" max="12824" width="7.5546875" style="8" bestFit="1" customWidth="1"/>
    <col min="12825" max="12825" width="5.5546875" style="8" bestFit="1" customWidth="1"/>
    <col min="12826" max="13055" width="11.44140625" style="8"/>
    <col min="13056" max="13056" width="11.109375" style="8" bestFit="1" customWidth="1"/>
    <col min="13057" max="13057" width="10.33203125" style="8" bestFit="1" customWidth="1"/>
    <col min="13058" max="13058" width="7.109375" style="8" bestFit="1" customWidth="1"/>
    <col min="13059" max="13059" width="12.44140625" style="8" customWidth="1"/>
    <col min="13060" max="13060" width="6.6640625" style="8" bestFit="1" customWidth="1"/>
    <col min="13061" max="13061" width="5" style="8" bestFit="1" customWidth="1"/>
    <col min="13062" max="13062" width="5.33203125" style="8" bestFit="1" customWidth="1"/>
    <col min="13063" max="13063" width="3.109375" style="8" bestFit="1" customWidth="1"/>
    <col min="13064" max="13064" width="9" style="8" customWidth="1"/>
    <col min="13065" max="13065" width="7" style="8" bestFit="1" customWidth="1"/>
    <col min="13066" max="13066" width="6" style="8" bestFit="1" customWidth="1"/>
    <col min="13067" max="13067" width="16.109375" style="8" customWidth="1"/>
    <col min="13068" max="13068" width="5.44140625" style="8" bestFit="1" customWidth="1"/>
    <col min="13069" max="13069" width="17" style="8" customWidth="1"/>
    <col min="13070" max="13074" width="11.44140625" style="8"/>
    <col min="13075" max="13075" width="8.88671875" style="8" bestFit="1" customWidth="1"/>
    <col min="13076" max="13076" width="9.5546875" style="8" bestFit="1" customWidth="1"/>
    <col min="13077" max="13077" width="6.88671875" style="8" bestFit="1" customWidth="1"/>
    <col min="13078" max="13078" width="8.44140625" style="8" bestFit="1" customWidth="1"/>
    <col min="13079" max="13079" width="8" style="8" bestFit="1" customWidth="1"/>
    <col min="13080" max="13080" width="7.5546875" style="8" bestFit="1" customWidth="1"/>
    <col min="13081" max="13081" width="5.5546875" style="8" bestFit="1" customWidth="1"/>
    <col min="13082" max="13311" width="11.44140625" style="8"/>
    <col min="13312" max="13312" width="11.109375" style="8" bestFit="1" customWidth="1"/>
    <col min="13313" max="13313" width="10.33203125" style="8" bestFit="1" customWidth="1"/>
    <col min="13314" max="13314" width="7.109375" style="8" bestFit="1" customWidth="1"/>
    <col min="13315" max="13315" width="12.44140625" style="8" customWidth="1"/>
    <col min="13316" max="13316" width="6.6640625" style="8" bestFit="1" customWidth="1"/>
    <col min="13317" max="13317" width="5" style="8" bestFit="1" customWidth="1"/>
    <col min="13318" max="13318" width="5.33203125" style="8" bestFit="1" customWidth="1"/>
    <col min="13319" max="13319" width="3.109375" style="8" bestFit="1" customWidth="1"/>
    <col min="13320" max="13320" width="9" style="8" customWidth="1"/>
    <col min="13321" max="13321" width="7" style="8" bestFit="1" customWidth="1"/>
    <col min="13322" max="13322" width="6" style="8" bestFit="1" customWidth="1"/>
    <col min="13323" max="13323" width="16.109375" style="8" customWidth="1"/>
    <col min="13324" max="13324" width="5.44140625" style="8" bestFit="1" customWidth="1"/>
    <col min="13325" max="13325" width="17" style="8" customWidth="1"/>
    <col min="13326" max="13330" width="11.44140625" style="8"/>
    <col min="13331" max="13331" width="8.88671875" style="8" bestFit="1" customWidth="1"/>
    <col min="13332" max="13332" width="9.5546875" style="8" bestFit="1" customWidth="1"/>
    <col min="13333" max="13333" width="6.88671875" style="8" bestFit="1" customWidth="1"/>
    <col min="13334" max="13334" width="8.44140625" style="8" bestFit="1" customWidth="1"/>
    <col min="13335" max="13335" width="8" style="8" bestFit="1" customWidth="1"/>
    <col min="13336" max="13336" width="7.5546875" style="8" bestFit="1" customWidth="1"/>
    <col min="13337" max="13337" width="5.5546875" style="8" bestFit="1" customWidth="1"/>
    <col min="13338" max="13567" width="11.44140625" style="8"/>
    <col min="13568" max="13568" width="11.109375" style="8" bestFit="1" customWidth="1"/>
    <col min="13569" max="13569" width="10.33203125" style="8" bestFit="1" customWidth="1"/>
    <col min="13570" max="13570" width="7.109375" style="8" bestFit="1" customWidth="1"/>
    <col min="13571" max="13571" width="12.44140625" style="8" customWidth="1"/>
    <col min="13572" max="13572" width="6.6640625" style="8" bestFit="1" customWidth="1"/>
    <col min="13573" max="13573" width="5" style="8" bestFit="1" customWidth="1"/>
    <col min="13574" max="13574" width="5.33203125" style="8" bestFit="1" customWidth="1"/>
    <col min="13575" max="13575" width="3.109375" style="8" bestFit="1" customWidth="1"/>
    <col min="13576" max="13576" width="9" style="8" customWidth="1"/>
    <col min="13577" max="13577" width="7" style="8" bestFit="1" customWidth="1"/>
    <col min="13578" max="13578" width="6" style="8" bestFit="1" customWidth="1"/>
    <col min="13579" max="13579" width="16.109375" style="8" customWidth="1"/>
    <col min="13580" max="13580" width="5.44140625" style="8" bestFit="1" customWidth="1"/>
    <col min="13581" max="13581" width="17" style="8" customWidth="1"/>
    <col min="13582" max="13586" width="11.44140625" style="8"/>
    <col min="13587" max="13587" width="8.88671875" style="8" bestFit="1" customWidth="1"/>
    <col min="13588" max="13588" width="9.5546875" style="8" bestFit="1" customWidth="1"/>
    <col min="13589" max="13589" width="6.88671875" style="8" bestFit="1" customWidth="1"/>
    <col min="13590" max="13590" width="8.44140625" style="8" bestFit="1" customWidth="1"/>
    <col min="13591" max="13591" width="8" style="8" bestFit="1" customWidth="1"/>
    <col min="13592" max="13592" width="7.5546875" style="8" bestFit="1" customWidth="1"/>
    <col min="13593" max="13593" width="5.5546875" style="8" bestFit="1" customWidth="1"/>
    <col min="13594" max="13823" width="11.44140625" style="8"/>
    <col min="13824" max="13824" width="11.109375" style="8" bestFit="1" customWidth="1"/>
    <col min="13825" max="13825" width="10.33203125" style="8" bestFit="1" customWidth="1"/>
    <col min="13826" max="13826" width="7.109375" style="8" bestFit="1" customWidth="1"/>
    <col min="13827" max="13827" width="12.44140625" style="8" customWidth="1"/>
    <col min="13828" max="13828" width="6.6640625" style="8" bestFit="1" customWidth="1"/>
    <col min="13829" max="13829" width="5" style="8" bestFit="1" customWidth="1"/>
    <col min="13830" max="13830" width="5.33203125" style="8" bestFit="1" customWidth="1"/>
    <col min="13831" max="13831" width="3.109375" style="8" bestFit="1" customWidth="1"/>
    <col min="13832" max="13832" width="9" style="8" customWidth="1"/>
    <col min="13833" max="13833" width="7" style="8" bestFit="1" customWidth="1"/>
    <col min="13834" max="13834" width="6" style="8" bestFit="1" customWidth="1"/>
    <col min="13835" max="13835" width="16.109375" style="8" customWidth="1"/>
    <col min="13836" max="13836" width="5.44140625" style="8" bestFit="1" customWidth="1"/>
    <col min="13837" max="13837" width="17" style="8" customWidth="1"/>
    <col min="13838" max="13842" width="11.44140625" style="8"/>
    <col min="13843" max="13843" width="8.88671875" style="8" bestFit="1" customWidth="1"/>
    <col min="13844" max="13844" width="9.5546875" style="8" bestFit="1" customWidth="1"/>
    <col min="13845" max="13845" width="6.88671875" style="8" bestFit="1" customWidth="1"/>
    <col min="13846" max="13846" width="8.44140625" style="8" bestFit="1" customWidth="1"/>
    <col min="13847" max="13847" width="8" style="8" bestFit="1" customWidth="1"/>
    <col min="13848" max="13848" width="7.5546875" style="8" bestFit="1" customWidth="1"/>
    <col min="13849" max="13849" width="5.5546875" style="8" bestFit="1" customWidth="1"/>
    <col min="13850" max="14079" width="11.44140625" style="8"/>
    <col min="14080" max="14080" width="11.109375" style="8" bestFit="1" customWidth="1"/>
    <col min="14081" max="14081" width="10.33203125" style="8" bestFit="1" customWidth="1"/>
    <col min="14082" max="14082" width="7.109375" style="8" bestFit="1" customWidth="1"/>
    <col min="14083" max="14083" width="12.44140625" style="8" customWidth="1"/>
    <col min="14084" max="14084" width="6.6640625" style="8" bestFit="1" customWidth="1"/>
    <col min="14085" max="14085" width="5" style="8" bestFit="1" customWidth="1"/>
    <col min="14086" max="14086" width="5.33203125" style="8" bestFit="1" customWidth="1"/>
    <col min="14087" max="14087" width="3.109375" style="8" bestFit="1" customWidth="1"/>
    <col min="14088" max="14088" width="9" style="8" customWidth="1"/>
    <col min="14089" max="14089" width="7" style="8" bestFit="1" customWidth="1"/>
    <col min="14090" max="14090" width="6" style="8" bestFit="1" customWidth="1"/>
    <col min="14091" max="14091" width="16.109375" style="8" customWidth="1"/>
    <col min="14092" max="14092" width="5.44140625" style="8" bestFit="1" customWidth="1"/>
    <col min="14093" max="14093" width="17" style="8" customWidth="1"/>
    <col min="14094" max="14098" width="11.44140625" style="8"/>
    <col min="14099" max="14099" width="8.88671875" style="8" bestFit="1" customWidth="1"/>
    <col min="14100" max="14100" width="9.5546875" style="8" bestFit="1" customWidth="1"/>
    <col min="14101" max="14101" width="6.88671875" style="8" bestFit="1" customWidth="1"/>
    <col min="14102" max="14102" width="8.44140625" style="8" bestFit="1" customWidth="1"/>
    <col min="14103" max="14103" width="8" style="8" bestFit="1" customWidth="1"/>
    <col min="14104" max="14104" width="7.5546875" style="8" bestFit="1" customWidth="1"/>
    <col min="14105" max="14105" width="5.5546875" style="8" bestFit="1" customWidth="1"/>
    <col min="14106" max="14335" width="11.44140625" style="8"/>
    <col min="14336" max="14336" width="11.109375" style="8" bestFit="1" customWidth="1"/>
    <col min="14337" max="14337" width="10.33203125" style="8" bestFit="1" customWidth="1"/>
    <col min="14338" max="14338" width="7.109375" style="8" bestFit="1" customWidth="1"/>
    <col min="14339" max="14339" width="12.44140625" style="8" customWidth="1"/>
    <col min="14340" max="14340" width="6.6640625" style="8" bestFit="1" customWidth="1"/>
    <col min="14341" max="14341" width="5" style="8" bestFit="1" customWidth="1"/>
    <col min="14342" max="14342" width="5.33203125" style="8" bestFit="1" customWidth="1"/>
    <col min="14343" max="14343" width="3.109375" style="8" bestFit="1" customWidth="1"/>
    <col min="14344" max="14344" width="9" style="8" customWidth="1"/>
    <col min="14345" max="14345" width="7" style="8" bestFit="1" customWidth="1"/>
    <col min="14346" max="14346" width="6" style="8" bestFit="1" customWidth="1"/>
    <col min="14347" max="14347" width="16.109375" style="8" customWidth="1"/>
    <col min="14348" max="14348" width="5.44140625" style="8" bestFit="1" customWidth="1"/>
    <col min="14349" max="14349" width="17" style="8" customWidth="1"/>
    <col min="14350" max="14354" width="11.44140625" style="8"/>
    <col min="14355" max="14355" width="8.88671875" style="8" bestFit="1" customWidth="1"/>
    <col min="14356" max="14356" width="9.5546875" style="8" bestFit="1" customWidth="1"/>
    <col min="14357" max="14357" width="6.88671875" style="8" bestFit="1" customWidth="1"/>
    <col min="14358" max="14358" width="8.44140625" style="8" bestFit="1" customWidth="1"/>
    <col min="14359" max="14359" width="8" style="8" bestFit="1" customWidth="1"/>
    <col min="14360" max="14360" width="7.5546875" style="8" bestFit="1" customWidth="1"/>
    <col min="14361" max="14361" width="5.5546875" style="8" bestFit="1" customWidth="1"/>
    <col min="14362" max="14591" width="11.44140625" style="8"/>
    <col min="14592" max="14592" width="11.109375" style="8" bestFit="1" customWidth="1"/>
    <col min="14593" max="14593" width="10.33203125" style="8" bestFit="1" customWidth="1"/>
    <col min="14594" max="14594" width="7.109375" style="8" bestFit="1" customWidth="1"/>
    <col min="14595" max="14595" width="12.44140625" style="8" customWidth="1"/>
    <col min="14596" max="14596" width="6.6640625" style="8" bestFit="1" customWidth="1"/>
    <col min="14597" max="14597" width="5" style="8" bestFit="1" customWidth="1"/>
    <col min="14598" max="14598" width="5.33203125" style="8" bestFit="1" customWidth="1"/>
    <col min="14599" max="14599" width="3.109375" style="8" bestFit="1" customWidth="1"/>
    <col min="14600" max="14600" width="9" style="8" customWidth="1"/>
    <col min="14601" max="14601" width="7" style="8" bestFit="1" customWidth="1"/>
    <col min="14602" max="14602" width="6" style="8" bestFit="1" customWidth="1"/>
    <col min="14603" max="14603" width="16.109375" style="8" customWidth="1"/>
    <col min="14604" max="14604" width="5.44140625" style="8" bestFit="1" customWidth="1"/>
    <col min="14605" max="14605" width="17" style="8" customWidth="1"/>
    <col min="14606" max="14610" width="11.44140625" style="8"/>
    <col min="14611" max="14611" width="8.88671875" style="8" bestFit="1" customWidth="1"/>
    <col min="14612" max="14612" width="9.5546875" style="8" bestFit="1" customWidth="1"/>
    <col min="14613" max="14613" width="6.88671875" style="8" bestFit="1" customWidth="1"/>
    <col min="14614" max="14614" width="8.44140625" style="8" bestFit="1" customWidth="1"/>
    <col min="14615" max="14615" width="8" style="8" bestFit="1" customWidth="1"/>
    <col min="14616" max="14616" width="7.5546875" style="8" bestFit="1" customWidth="1"/>
    <col min="14617" max="14617" width="5.5546875" style="8" bestFit="1" customWidth="1"/>
    <col min="14618" max="14847" width="11.44140625" style="8"/>
    <col min="14848" max="14848" width="11.109375" style="8" bestFit="1" customWidth="1"/>
    <col min="14849" max="14849" width="10.33203125" style="8" bestFit="1" customWidth="1"/>
    <col min="14850" max="14850" width="7.109375" style="8" bestFit="1" customWidth="1"/>
    <col min="14851" max="14851" width="12.44140625" style="8" customWidth="1"/>
    <col min="14852" max="14852" width="6.6640625" style="8" bestFit="1" customWidth="1"/>
    <col min="14853" max="14853" width="5" style="8" bestFit="1" customWidth="1"/>
    <col min="14854" max="14854" width="5.33203125" style="8" bestFit="1" customWidth="1"/>
    <col min="14855" max="14855" width="3.109375" style="8" bestFit="1" customWidth="1"/>
    <col min="14856" max="14856" width="9" style="8" customWidth="1"/>
    <col min="14857" max="14857" width="7" style="8" bestFit="1" customWidth="1"/>
    <col min="14858" max="14858" width="6" style="8" bestFit="1" customWidth="1"/>
    <col min="14859" max="14859" width="16.109375" style="8" customWidth="1"/>
    <col min="14860" max="14860" width="5.44140625" style="8" bestFit="1" customWidth="1"/>
    <col min="14861" max="14861" width="17" style="8" customWidth="1"/>
    <col min="14862" max="14866" width="11.44140625" style="8"/>
    <col min="14867" max="14867" width="8.88671875" style="8" bestFit="1" customWidth="1"/>
    <col min="14868" max="14868" width="9.5546875" style="8" bestFit="1" customWidth="1"/>
    <col min="14869" max="14869" width="6.88671875" style="8" bestFit="1" customWidth="1"/>
    <col min="14870" max="14870" width="8.44140625" style="8" bestFit="1" customWidth="1"/>
    <col min="14871" max="14871" width="8" style="8" bestFit="1" customWidth="1"/>
    <col min="14872" max="14872" width="7.5546875" style="8" bestFit="1" customWidth="1"/>
    <col min="14873" max="14873" width="5.5546875" style="8" bestFit="1" customWidth="1"/>
    <col min="14874" max="15103" width="11.44140625" style="8"/>
    <col min="15104" max="15104" width="11.109375" style="8" bestFit="1" customWidth="1"/>
    <col min="15105" max="15105" width="10.33203125" style="8" bestFit="1" customWidth="1"/>
    <col min="15106" max="15106" width="7.109375" style="8" bestFit="1" customWidth="1"/>
    <col min="15107" max="15107" width="12.44140625" style="8" customWidth="1"/>
    <col min="15108" max="15108" width="6.6640625" style="8" bestFit="1" customWidth="1"/>
    <col min="15109" max="15109" width="5" style="8" bestFit="1" customWidth="1"/>
    <col min="15110" max="15110" width="5.33203125" style="8" bestFit="1" customWidth="1"/>
    <col min="15111" max="15111" width="3.109375" style="8" bestFit="1" customWidth="1"/>
    <col min="15112" max="15112" width="9" style="8" customWidth="1"/>
    <col min="15113" max="15113" width="7" style="8" bestFit="1" customWidth="1"/>
    <col min="15114" max="15114" width="6" style="8" bestFit="1" customWidth="1"/>
    <col min="15115" max="15115" width="16.109375" style="8" customWidth="1"/>
    <col min="15116" max="15116" width="5.44140625" style="8" bestFit="1" customWidth="1"/>
    <col min="15117" max="15117" width="17" style="8" customWidth="1"/>
    <col min="15118" max="15122" width="11.44140625" style="8"/>
    <col min="15123" max="15123" width="8.88671875" style="8" bestFit="1" customWidth="1"/>
    <col min="15124" max="15124" width="9.5546875" style="8" bestFit="1" customWidth="1"/>
    <col min="15125" max="15125" width="6.88671875" style="8" bestFit="1" customWidth="1"/>
    <col min="15126" max="15126" width="8.44140625" style="8" bestFit="1" customWidth="1"/>
    <col min="15127" max="15127" width="8" style="8" bestFit="1" customWidth="1"/>
    <col min="15128" max="15128" width="7.5546875" style="8" bestFit="1" customWidth="1"/>
    <col min="15129" max="15129" width="5.5546875" style="8" bestFit="1" customWidth="1"/>
    <col min="15130" max="15359" width="11.44140625" style="8"/>
    <col min="15360" max="15360" width="11.109375" style="8" bestFit="1" customWidth="1"/>
    <col min="15361" max="15361" width="10.33203125" style="8" bestFit="1" customWidth="1"/>
    <col min="15362" max="15362" width="7.109375" style="8" bestFit="1" customWidth="1"/>
    <col min="15363" max="15363" width="12.44140625" style="8" customWidth="1"/>
    <col min="15364" max="15364" width="6.6640625" style="8" bestFit="1" customWidth="1"/>
    <col min="15365" max="15365" width="5" style="8" bestFit="1" customWidth="1"/>
    <col min="15366" max="15366" width="5.33203125" style="8" bestFit="1" customWidth="1"/>
    <col min="15367" max="15367" width="3.109375" style="8" bestFit="1" customWidth="1"/>
    <col min="15368" max="15368" width="9" style="8" customWidth="1"/>
    <col min="15369" max="15369" width="7" style="8" bestFit="1" customWidth="1"/>
    <col min="15370" max="15370" width="6" style="8" bestFit="1" customWidth="1"/>
    <col min="15371" max="15371" width="16.109375" style="8" customWidth="1"/>
    <col min="15372" max="15372" width="5.44140625" style="8" bestFit="1" customWidth="1"/>
    <col min="15373" max="15373" width="17" style="8" customWidth="1"/>
    <col min="15374" max="15378" width="11.44140625" style="8"/>
    <col min="15379" max="15379" width="8.88671875" style="8" bestFit="1" customWidth="1"/>
    <col min="15380" max="15380" width="9.5546875" style="8" bestFit="1" customWidth="1"/>
    <col min="15381" max="15381" width="6.88671875" style="8" bestFit="1" customWidth="1"/>
    <col min="15382" max="15382" width="8.44140625" style="8" bestFit="1" customWidth="1"/>
    <col min="15383" max="15383" width="8" style="8" bestFit="1" customWidth="1"/>
    <col min="15384" max="15384" width="7.5546875" style="8" bestFit="1" customWidth="1"/>
    <col min="15385" max="15385" width="5.5546875" style="8" bestFit="1" customWidth="1"/>
    <col min="15386" max="15615" width="11.44140625" style="8"/>
    <col min="15616" max="15616" width="11.109375" style="8" bestFit="1" customWidth="1"/>
    <col min="15617" max="15617" width="10.33203125" style="8" bestFit="1" customWidth="1"/>
    <col min="15618" max="15618" width="7.109375" style="8" bestFit="1" customWidth="1"/>
    <col min="15619" max="15619" width="12.44140625" style="8" customWidth="1"/>
    <col min="15620" max="15620" width="6.6640625" style="8" bestFit="1" customWidth="1"/>
    <col min="15621" max="15621" width="5" style="8" bestFit="1" customWidth="1"/>
    <col min="15622" max="15622" width="5.33203125" style="8" bestFit="1" customWidth="1"/>
    <col min="15623" max="15623" width="3.109375" style="8" bestFit="1" customWidth="1"/>
    <col min="15624" max="15624" width="9" style="8" customWidth="1"/>
    <col min="15625" max="15625" width="7" style="8" bestFit="1" customWidth="1"/>
    <col min="15626" max="15626" width="6" style="8" bestFit="1" customWidth="1"/>
    <col min="15627" max="15627" width="16.109375" style="8" customWidth="1"/>
    <col min="15628" max="15628" width="5.44140625" style="8" bestFit="1" customWidth="1"/>
    <col min="15629" max="15629" width="17" style="8" customWidth="1"/>
    <col min="15630" max="15634" width="11.44140625" style="8"/>
    <col min="15635" max="15635" width="8.88671875" style="8" bestFit="1" customWidth="1"/>
    <col min="15636" max="15636" width="9.5546875" style="8" bestFit="1" customWidth="1"/>
    <col min="15637" max="15637" width="6.88671875" style="8" bestFit="1" customWidth="1"/>
    <col min="15638" max="15638" width="8.44140625" style="8" bestFit="1" customWidth="1"/>
    <col min="15639" max="15639" width="8" style="8" bestFit="1" customWidth="1"/>
    <col min="15640" max="15640" width="7.5546875" style="8" bestFit="1" customWidth="1"/>
    <col min="15641" max="15641" width="5.5546875" style="8" bestFit="1" customWidth="1"/>
    <col min="15642" max="15871" width="11.44140625" style="8"/>
    <col min="15872" max="15872" width="11.109375" style="8" bestFit="1" customWidth="1"/>
    <col min="15873" max="15873" width="10.33203125" style="8" bestFit="1" customWidth="1"/>
    <col min="15874" max="15874" width="7.109375" style="8" bestFit="1" customWidth="1"/>
    <col min="15875" max="15875" width="12.44140625" style="8" customWidth="1"/>
    <col min="15876" max="15876" width="6.6640625" style="8" bestFit="1" customWidth="1"/>
    <col min="15877" max="15877" width="5" style="8" bestFit="1" customWidth="1"/>
    <col min="15878" max="15878" width="5.33203125" style="8" bestFit="1" customWidth="1"/>
    <col min="15879" max="15879" width="3.109375" style="8" bestFit="1" customWidth="1"/>
    <col min="15880" max="15880" width="9" style="8" customWidth="1"/>
    <col min="15881" max="15881" width="7" style="8" bestFit="1" customWidth="1"/>
    <col min="15882" max="15882" width="6" style="8" bestFit="1" customWidth="1"/>
    <col min="15883" max="15883" width="16.109375" style="8" customWidth="1"/>
    <col min="15884" max="15884" width="5.44140625" style="8" bestFit="1" customWidth="1"/>
    <col min="15885" max="15885" width="17" style="8" customWidth="1"/>
    <col min="15886" max="15890" width="11.44140625" style="8"/>
    <col min="15891" max="15891" width="8.88671875" style="8" bestFit="1" customWidth="1"/>
    <col min="15892" max="15892" width="9.5546875" style="8" bestFit="1" customWidth="1"/>
    <col min="15893" max="15893" width="6.88671875" style="8" bestFit="1" customWidth="1"/>
    <col min="15894" max="15894" width="8.44140625" style="8" bestFit="1" customWidth="1"/>
    <col min="15895" max="15895" width="8" style="8" bestFit="1" customWidth="1"/>
    <col min="15896" max="15896" width="7.5546875" style="8" bestFit="1" customWidth="1"/>
    <col min="15897" max="15897" width="5.5546875" style="8" bestFit="1" customWidth="1"/>
    <col min="15898" max="16127" width="11.44140625" style="8"/>
    <col min="16128" max="16128" width="11.109375" style="8" bestFit="1" customWidth="1"/>
    <col min="16129" max="16129" width="10.33203125" style="8" bestFit="1" customWidth="1"/>
    <col min="16130" max="16130" width="7.109375" style="8" bestFit="1" customWidth="1"/>
    <col min="16131" max="16131" width="12.44140625" style="8" customWidth="1"/>
    <col min="16132" max="16132" width="6.6640625" style="8" bestFit="1" customWidth="1"/>
    <col min="16133" max="16133" width="5" style="8" bestFit="1" customWidth="1"/>
    <col min="16134" max="16134" width="5.33203125" style="8" bestFit="1" customWidth="1"/>
    <col min="16135" max="16135" width="3.109375" style="8" bestFit="1" customWidth="1"/>
    <col min="16136" max="16136" width="9" style="8" customWidth="1"/>
    <col min="16137" max="16137" width="7" style="8" bestFit="1" customWidth="1"/>
    <col min="16138" max="16138" width="6" style="8" bestFit="1" customWidth="1"/>
    <col min="16139" max="16139" width="16.109375" style="8" customWidth="1"/>
    <col min="16140" max="16140" width="5.44140625" style="8" bestFit="1" customWidth="1"/>
    <col min="16141" max="16141" width="17" style="8" customWidth="1"/>
    <col min="16142" max="16146" width="11.44140625" style="8"/>
    <col min="16147" max="16147" width="8.88671875" style="8" bestFit="1" customWidth="1"/>
    <col min="16148" max="16148" width="9.5546875" style="8" bestFit="1" customWidth="1"/>
    <col min="16149" max="16149" width="6.88671875" style="8" bestFit="1" customWidth="1"/>
    <col min="16150" max="16150" width="8.44140625" style="8" bestFit="1" customWidth="1"/>
    <col min="16151" max="16151" width="8" style="8" bestFit="1" customWidth="1"/>
    <col min="16152" max="16152" width="7.5546875" style="8" bestFit="1" customWidth="1"/>
    <col min="16153" max="16153" width="5.5546875" style="8" bestFit="1" customWidth="1"/>
    <col min="16154" max="16383" width="11.44140625" style="8"/>
    <col min="16384" max="16384" width="11.5546875" style="8" customWidth="1"/>
  </cols>
  <sheetData>
    <row r="2" spans="2:60" ht="18.75" customHeight="1" x14ac:dyDescent="0.3">
      <c r="B2" s="337" t="s">
        <v>103</v>
      </c>
      <c r="C2" s="337"/>
      <c r="D2" s="337"/>
      <c r="E2" s="337"/>
      <c r="F2" s="338" t="str">
        <f>"Dethlefstwiete Maikstraße"</f>
        <v>Dethlefstwiete Maikstraße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5" t="s">
        <v>101</v>
      </c>
      <c r="R2" s="335"/>
      <c r="S2" s="220">
        <f ca="1">TODAY()</f>
        <v>46209</v>
      </c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U2" s="332"/>
      <c r="AV2" s="332"/>
      <c r="AW2" s="332"/>
      <c r="AX2" s="332"/>
      <c r="AY2" s="332"/>
      <c r="AZ2" s="332"/>
      <c r="BA2" s="332"/>
      <c r="BB2" s="332"/>
      <c r="BC2" s="332"/>
      <c r="BD2" s="332"/>
      <c r="BE2" s="332"/>
      <c r="BF2" s="332"/>
      <c r="BG2" s="332"/>
      <c r="BH2" s="332"/>
    </row>
    <row r="3" spans="2:60" ht="18.75" customHeight="1" x14ac:dyDescent="0.3">
      <c r="B3" s="337" t="s">
        <v>64</v>
      </c>
      <c r="C3" s="337"/>
      <c r="D3" s="337"/>
      <c r="E3" s="337"/>
      <c r="F3" s="338" t="str">
        <f>"S-23/0118"</f>
        <v>S-23/0118</v>
      </c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U3" s="332"/>
      <c r="AV3" s="332"/>
      <c r="AW3" s="332"/>
      <c r="AX3" s="332"/>
      <c r="AY3" s="332"/>
      <c r="AZ3" s="332"/>
      <c r="BA3" s="332"/>
      <c r="BB3" s="332"/>
      <c r="BC3" s="332"/>
      <c r="BD3" s="332"/>
      <c r="BE3" s="332"/>
      <c r="BF3" s="332"/>
      <c r="BG3" s="332"/>
      <c r="BH3" s="332"/>
    </row>
    <row r="4" spans="2:60" ht="14.25" customHeight="1" x14ac:dyDescent="0.3"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G4" s="322"/>
      <c r="AH4" s="322"/>
      <c r="AI4" s="322"/>
      <c r="AJ4" s="322"/>
      <c r="AK4" s="322"/>
      <c r="AU4" s="332"/>
      <c r="AV4" s="332"/>
      <c r="AW4" s="332"/>
      <c r="AX4" s="332"/>
      <c r="AY4" s="332"/>
      <c r="AZ4" s="332"/>
      <c r="BA4" s="332"/>
      <c r="BB4" s="332"/>
      <c r="BC4" s="332"/>
      <c r="BD4" s="332"/>
      <c r="BE4" s="332"/>
      <c r="BF4" s="332"/>
      <c r="BG4" s="332"/>
      <c r="BH4" s="332"/>
    </row>
    <row r="5" spans="2:60" ht="18.75" customHeight="1" x14ac:dyDescent="0.3"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U5" s="332"/>
      <c r="AV5" s="332"/>
      <c r="AW5" s="332"/>
      <c r="AX5" s="332"/>
      <c r="AY5" s="332"/>
      <c r="AZ5" s="332"/>
      <c r="BA5" s="332"/>
      <c r="BB5" s="332"/>
      <c r="BC5" s="332"/>
      <c r="BD5" s="332"/>
      <c r="BE5" s="332"/>
      <c r="BF5" s="332"/>
      <c r="BG5" s="332"/>
      <c r="BH5" s="332"/>
    </row>
    <row r="6" spans="2:60" ht="18.75" customHeight="1" x14ac:dyDescent="0.3"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U6" s="332"/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2"/>
      <c r="BG6" s="332"/>
      <c r="BH6" s="332"/>
    </row>
    <row r="7" spans="2:60" ht="18.75" customHeight="1" x14ac:dyDescent="0.3"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U7" s="332"/>
      <c r="AV7" s="332"/>
      <c r="AW7" s="332"/>
      <c r="AX7" s="332"/>
      <c r="AY7" s="332"/>
      <c r="AZ7" s="332"/>
      <c r="BA7" s="332"/>
      <c r="BB7" s="332"/>
      <c r="BC7" s="332"/>
      <c r="BD7" s="332"/>
      <c r="BE7" s="332"/>
      <c r="BF7" s="332"/>
      <c r="BG7" s="332"/>
      <c r="BH7" s="332"/>
    </row>
    <row r="8" spans="2:60" ht="18.75" customHeight="1" x14ac:dyDescent="0.3"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U8" s="332"/>
      <c r="AV8" s="332"/>
      <c r="AW8" s="332"/>
      <c r="AX8" s="332"/>
      <c r="AY8" s="332"/>
      <c r="AZ8" s="332"/>
      <c r="BA8" s="332"/>
      <c r="BB8" s="332"/>
      <c r="BC8" s="332"/>
      <c r="BD8" s="332"/>
      <c r="BE8" s="332"/>
      <c r="BF8" s="332"/>
      <c r="BG8" s="332"/>
      <c r="BH8" s="332"/>
    </row>
    <row r="9" spans="2:60" ht="18.75" customHeight="1" x14ac:dyDescent="0.3"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U9" s="332"/>
      <c r="AV9" s="332"/>
      <c r="AW9" s="332"/>
      <c r="AX9" s="332"/>
      <c r="AY9" s="332"/>
      <c r="AZ9" s="332"/>
      <c r="BA9" s="332"/>
      <c r="BB9" s="332"/>
      <c r="BC9" s="332"/>
      <c r="BD9" s="332"/>
      <c r="BE9" s="332"/>
      <c r="BF9" s="332"/>
      <c r="BG9" s="332"/>
      <c r="BH9" s="332"/>
    </row>
    <row r="10" spans="2:60" ht="18.75" customHeight="1" x14ac:dyDescent="0.3"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U10" s="332"/>
      <c r="AV10" s="332"/>
      <c r="AW10" s="332"/>
      <c r="AX10" s="332"/>
      <c r="AY10" s="332"/>
      <c r="AZ10" s="332"/>
      <c r="BA10" s="332"/>
      <c r="BB10" s="332"/>
      <c r="BC10" s="332"/>
      <c r="BD10" s="332"/>
      <c r="BE10" s="332"/>
      <c r="BF10" s="332"/>
      <c r="BG10" s="332"/>
      <c r="BH10" s="332"/>
    </row>
    <row r="11" spans="2:60" ht="14.25" customHeight="1" x14ac:dyDescent="0.3"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G11" s="322"/>
      <c r="AH11" s="322"/>
      <c r="AI11" s="322"/>
      <c r="AJ11" s="322"/>
      <c r="AK11" s="322"/>
      <c r="AU11" s="332"/>
      <c r="AV11" s="332"/>
      <c r="AW11" s="332"/>
      <c r="AX11" s="332"/>
      <c r="AY11" s="332"/>
      <c r="AZ11" s="332"/>
      <c r="BA11" s="332"/>
      <c r="BB11" s="332"/>
      <c r="BC11" s="332"/>
      <c r="BD11" s="332"/>
      <c r="BE11" s="332"/>
      <c r="BF11" s="332"/>
      <c r="BG11" s="332"/>
      <c r="BH11" s="332"/>
    </row>
    <row r="12" spans="2:60" ht="14.25" customHeight="1" x14ac:dyDescent="0.3">
      <c r="C12" s="82"/>
      <c r="D12" s="82"/>
      <c r="E12" s="82"/>
      <c r="F12" s="82"/>
      <c r="J12" s="82"/>
      <c r="N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G12" s="82"/>
      <c r="AH12" s="82"/>
      <c r="AI12" s="82"/>
      <c r="AJ12" s="82"/>
      <c r="AK12" s="82"/>
      <c r="AU12" s="9"/>
      <c r="AV12" s="9"/>
      <c r="AW12" s="9"/>
      <c r="AX12" s="116"/>
      <c r="AY12" s="116"/>
      <c r="AZ12" s="116"/>
      <c r="BA12" s="116"/>
      <c r="BB12" s="116"/>
      <c r="BC12" s="85"/>
      <c r="BD12" s="10"/>
      <c r="BE12" s="11"/>
    </row>
    <row r="13" spans="2:60" ht="18.75" customHeight="1" x14ac:dyDescent="0.3">
      <c r="B13" s="331" t="s">
        <v>104</v>
      </c>
      <c r="C13" s="331"/>
      <c r="D13" s="331"/>
      <c r="E13" s="331"/>
      <c r="F13" s="330">
        <v>80301029</v>
      </c>
      <c r="G13" s="330"/>
      <c r="H13" s="330"/>
      <c r="I13" s="330"/>
      <c r="J13" s="330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U13" s="327" t="s">
        <v>0</v>
      </c>
      <c r="AV13" s="327"/>
      <c r="AW13" s="336" t="str">
        <f>F2</f>
        <v>Dethlefstwiete Maikstraße</v>
      </c>
      <c r="AX13" s="336"/>
      <c r="AY13" s="336"/>
      <c r="AZ13" s="336"/>
      <c r="BA13" s="327" t="s">
        <v>63</v>
      </c>
      <c r="BB13" s="327"/>
      <c r="BC13" s="326">
        <f>F13</f>
        <v>80301029</v>
      </c>
      <c r="BD13" s="326"/>
      <c r="BE13" s="327" t="s">
        <v>58</v>
      </c>
      <c r="BF13" s="327"/>
      <c r="BG13" s="333">
        <f ca="1">TODAY()</f>
        <v>46209</v>
      </c>
      <c r="BH13" s="333"/>
    </row>
    <row r="14" spans="2:60" ht="18.75" customHeight="1" x14ac:dyDescent="0.3">
      <c r="B14" s="331" t="s">
        <v>108</v>
      </c>
      <c r="C14" s="331"/>
      <c r="D14" s="331"/>
      <c r="E14" s="331"/>
      <c r="F14" s="330">
        <v>80301029</v>
      </c>
      <c r="G14" s="330"/>
      <c r="H14" s="330"/>
      <c r="I14" s="330"/>
      <c r="J14" s="330"/>
      <c r="K14" s="331" t="s">
        <v>71</v>
      </c>
      <c r="L14" s="331"/>
      <c r="M14" s="331"/>
      <c r="N14" s="334"/>
      <c r="O14" s="334"/>
      <c r="P14" s="334"/>
      <c r="Q14" s="335" t="s">
        <v>20</v>
      </c>
      <c r="R14" s="335"/>
      <c r="S14" s="119"/>
      <c r="T14" s="117"/>
      <c r="U14" s="118"/>
      <c r="V14" s="118"/>
      <c r="W14" s="118"/>
      <c r="X14" s="117"/>
      <c r="Y14" s="117"/>
      <c r="Z14" s="117"/>
      <c r="AA14" s="117"/>
      <c r="AB14" s="117"/>
      <c r="AC14" s="117"/>
      <c r="AD14" s="117"/>
      <c r="AE14" s="117"/>
      <c r="AF14" s="117"/>
      <c r="AU14" s="327" t="s">
        <v>64</v>
      </c>
      <c r="AV14" s="327"/>
      <c r="AW14" s="336" t="str">
        <f>F3</f>
        <v>S-23/0118</v>
      </c>
      <c r="AX14" s="336"/>
      <c r="AY14" s="336"/>
      <c r="AZ14" s="336"/>
      <c r="BA14" s="327" t="s">
        <v>108</v>
      </c>
      <c r="BB14" s="327"/>
      <c r="BC14" s="326">
        <f>F14</f>
        <v>80301029</v>
      </c>
      <c r="BD14" s="326"/>
      <c r="BE14" s="327" t="s">
        <v>71</v>
      </c>
      <c r="BF14" s="327"/>
      <c r="BG14" s="326">
        <f>N14</f>
        <v>0</v>
      </c>
      <c r="BH14" s="328"/>
    </row>
    <row r="15" spans="2:60" ht="18.75" customHeight="1" x14ac:dyDescent="0.3">
      <c r="B15" s="329" t="s">
        <v>109</v>
      </c>
      <c r="C15" s="329"/>
      <c r="D15" s="329"/>
      <c r="E15" s="329"/>
      <c r="F15" s="330">
        <v>80301018</v>
      </c>
      <c r="G15" s="330"/>
      <c r="H15" s="330"/>
      <c r="I15" s="330"/>
      <c r="J15" s="330"/>
      <c r="K15" s="331" t="s">
        <v>107</v>
      </c>
      <c r="L15" s="331"/>
      <c r="M15" s="331"/>
      <c r="N15" s="330"/>
      <c r="O15" s="330"/>
      <c r="P15" s="330"/>
      <c r="Q15" s="84"/>
      <c r="R15" s="84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U15" s="332"/>
      <c r="AV15" s="332"/>
      <c r="AW15" s="332"/>
      <c r="AX15" s="332"/>
      <c r="AY15" s="332"/>
      <c r="AZ15" s="332"/>
      <c r="BA15" s="327" t="s">
        <v>109</v>
      </c>
      <c r="BB15" s="327"/>
      <c r="BC15" s="326">
        <f>F15</f>
        <v>80301018</v>
      </c>
      <c r="BD15" s="328"/>
      <c r="BE15" s="327" t="s">
        <v>110</v>
      </c>
      <c r="BF15" s="327"/>
      <c r="BG15" s="326">
        <f>N15</f>
        <v>0</v>
      </c>
      <c r="BH15" s="328"/>
    </row>
    <row r="16" spans="2:60" ht="14.25" customHeight="1" thickBot="1" x14ac:dyDescent="0.35">
      <c r="B16" s="322"/>
      <c r="C16" s="322"/>
      <c r="D16" s="322"/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U16" s="9"/>
      <c r="AV16" s="9"/>
      <c r="AW16" s="9"/>
      <c r="AX16" s="85"/>
      <c r="AY16" s="85"/>
      <c r="AZ16" s="85"/>
      <c r="BA16" s="85"/>
      <c r="BB16" s="85"/>
      <c r="BC16" s="85"/>
      <c r="BD16" s="12"/>
      <c r="BE16" s="13"/>
      <c r="BF16" s="14"/>
      <c r="BG16" s="14"/>
      <c r="BH16" s="14"/>
    </row>
    <row r="17" spans="2:60" ht="15.75" customHeight="1" thickTop="1" thickBot="1" x14ac:dyDescent="0.35">
      <c r="B17" s="285" t="s">
        <v>102</v>
      </c>
      <c r="C17" s="307" t="s">
        <v>66</v>
      </c>
      <c r="D17" s="308"/>
      <c r="E17" s="308"/>
      <c r="F17" s="308"/>
      <c r="G17" s="308"/>
      <c r="H17" s="308"/>
      <c r="I17" s="308"/>
      <c r="J17" s="308"/>
      <c r="K17" s="308"/>
      <c r="L17" s="308"/>
      <c r="M17" s="308"/>
      <c r="N17" s="308"/>
      <c r="O17" s="309"/>
      <c r="P17" s="310" t="s">
        <v>68</v>
      </c>
      <c r="Q17" s="310"/>
      <c r="R17" s="311"/>
      <c r="S17" s="323" t="s">
        <v>67</v>
      </c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5"/>
      <c r="AG17" s="305"/>
      <c r="AH17" s="305"/>
      <c r="AI17" s="305"/>
      <c r="AJ17" s="305"/>
      <c r="AK17" s="306"/>
      <c r="AL17" s="15"/>
      <c r="AU17" s="307" t="s">
        <v>66</v>
      </c>
      <c r="AV17" s="308"/>
      <c r="AW17" s="308"/>
      <c r="AX17" s="308"/>
      <c r="AY17" s="308"/>
      <c r="AZ17" s="308"/>
      <c r="BA17" s="308"/>
      <c r="BB17" s="308"/>
      <c r="BC17" s="309"/>
      <c r="BD17" s="310" t="s">
        <v>39</v>
      </c>
      <c r="BE17" s="310"/>
      <c r="BF17" s="310"/>
      <c r="BG17" s="310"/>
      <c r="BH17" s="311"/>
    </row>
    <row r="18" spans="2:60" ht="48.75" customHeight="1" x14ac:dyDescent="0.3">
      <c r="B18" s="286"/>
      <c r="C18" s="312" t="s">
        <v>119</v>
      </c>
      <c r="D18" s="314" t="s">
        <v>19</v>
      </c>
      <c r="E18" s="316" t="s">
        <v>76</v>
      </c>
      <c r="F18" s="284"/>
      <c r="G18" s="316" t="s">
        <v>113</v>
      </c>
      <c r="H18" s="284"/>
      <c r="I18" s="303" t="s">
        <v>13</v>
      </c>
      <c r="J18" s="283" t="s">
        <v>78</v>
      </c>
      <c r="K18" s="284"/>
      <c r="L18" s="296" t="s">
        <v>31</v>
      </c>
      <c r="M18" s="297"/>
      <c r="N18" s="303" t="s">
        <v>118</v>
      </c>
      <c r="O18" s="275" t="s">
        <v>65</v>
      </c>
      <c r="P18" s="277" t="s">
        <v>95</v>
      </c>
      <c r="Q18" s="279" t="s">
        <v>29</v>
      </c>
      <c r="R18" s="281" t="s">
        <v>100</v>
      </c>
      <c r="S18" s="292" t="s">
        <v>117</v>
      </c>
      <c r="T18" s="294" t="s">
        <v>88</v>
      </c>
      <c r="U18" s="296" t="s">
        <v>90</v>
      </c>
      <c r="V18" s="297"/>
      <c r="W18" s="298" t="s">
        <v>98</v>
      </c>
      <c r="X18" s="298" t="s">
        <v>89</v>
      </c>
      <c r="Y18" s="300" t="s">
        <v>4</v>
      </c>
      <c r="Z18" s="301"/>
      <c r="AA18" s="302"/>
      <c r="AB18" s="287" t="s">
        <v>114</v>
      </c>
      <c r="AC18" s="289" t="s">
        <v>97</v>
      </c>
      <c r="AD18" s="289" t="s">
        <v>28</v>
      </c>
      <c r="AE18" s="137" t="s">
        <v>56</v>
      </c>
      <c r="AF18" s="291" t="s">
        <v>5</v>
      </c>
      <c r="AG18" s="320" t="s">
        <v>72</v>
      </c>
      <c r="AH18" s="321"/>
      <c r="AI18" s="296" t="s">
        <v>77</v>
      </c>
      <c r="AJ18" s="297"/>
      <c r="AK18" s="138" t="s">
        <v>23</v>
      </c>
      <c r="AU18" s="16" t="s">
        <v>1</v>
      </c>
      <c r="AV18" s="17" t="s">
        <v>19</v>
      </c>
      <c r="AW18" s="269" t="s">
        <v>76</v>
      </c>
      <c r="AX18" s="270"/>
      <c r="AY18" s="269" t="s">
        <v>75</v>
      </c>
      <c r="AZ18" s="270"/>
      <c r="BA18" s="18" t="s">
        <v>13</v>
      </c>
      <c r="BB18" s="271" t="s">
        <v>78</v>
      </c>
      <c r="BC18" s="272"/>
      <c r="BD18" s="273" t="s">
        <v>118</v>
      </c>
      <c r="BE18" s="17" t="s">
        <v>65</v>
      </c>
      <c r="BF18" s="318" t="s">
        <v>68</v>
      </c>
      <c r="BG18" s="319"/>
      <c r="BH18" s="19" t="s">
        <v>81</v>
      </c>
    </row>
    <row r="19" spans="2:60" ht="22.8" x14ac:dyDescent="0.3">
      <c r="B19" s="286"/>
      <c r="C19" s="313"/>
      <c r="D19" s="315"/>
      <c r="E19" s="139" t="s">
        <v>73</v>
      </c>
      <c r="F19" s="140" t="s">
        <v>74</v>
      </c>
      <c r="G19" s="141" t="s">
        <v>73</v>
      </c>
      <c r="H19" s="140" t="s">
        <v>74</v>
      </c>
      <c r="I19" s="317"/>
      <c r="J19" s="142" t="s">
        <v>2</v>
      </c>
      <c r="K19" s="143" t="s">
        <v>3</v>
      </c>
      <c r="L19" s="144" t="s">
        <v>6</v>
      </c>
      <c r="M19" s="143" t="s">
        <v>21</v>
      </c>
      <c r="N19" s="304"/>
      <c r="O19" s="276"/>
      <c r="P19" s="278"/>
      <c r="Q19" s="280"/>
      <c r="R19" s="282"/>
      <c r="S19" s="293"/>
      <c r="T19" s="295"/>
      <c r="U19" s="145" t="s">
        <v>92</v>
      </c>
      <c r="V19" s="146" t="s">
        <v>91</v>
      </c>
      <c r="W19" s="299"/>
      <c r="X19" s="299"/>
      <c r="Y19" s="162" t="s">
        <v>16</v>
      </c>
      <c r="Z19" s="147" t="s">
        <v>93</v>
      </c>
      <c r="AA19" s="146" t="s">
        <v>94</v>
      </c>
      <c r="AB19" s="288"/>
      <c r="AC19" s="290"/>
      <c r="AD19" s="290"/>
      <c r="AE19" s="163" t="s">
        <v>8</v>
      </c>
      <c r="AF19" s="282"/>
      <c r="AG19" s="148" t="s">
        <v>27</v>
      </c>
      <c r="AH19" s="164" t="s">
        <v>32</v>
      </c>
      <c r="AI19" s="145" t="s">
        <v>26</v>
      </c>
      <c r="AJ19" s="146" t="s">
        <v>70</v>
      </c>
      <c r="AK19" s="149" t="s">
        <v>24</v>
      </c>
      <c r="AU19" s="20" t="s">
        <v>18</v>
      </c>
      <c r="AV19" s="21"/>
      <c r="AW19" s="22" t="s">
        <v>73</v>
      </c>
      <c r="AX19" s="23" t="s">
        <v>74</v>
      </c>
      <c r="AY19" s="22" t="s">
        <v>73</v>
      </c>
      <c r="AZ19" s="23" t="s">
        <v>74</v>
      </c>
      <c r="BA19" s="25"/>
      <c r="BB19" s="24" t="s">
        <v>2</v>
      </c>
      <c r="BC19" s="26" t="s">
        <v>3</v>
      </c>
      <c r="BD19" s="274"/>
      <c r="BE19" s="27"/>
      <c r="BF19" s="28" t="s">
        <v>80</v>
      </c>
      <c r="BG19" s="29" t="s">
        <v>79</v>
      </c>
      <c r="BH19" s="30" t="s">
        <v>79</v>
      </c>
    </row>
    <row r="20" spans="2:60" ht="15" thickBot="1" x14ac:dyDescent="0.35">
      <c r="B20" s="286"/>
      <c r="C20" s="136" t="s">
        <v>120</v>
      </c>
      <c r="D20" s="129" t="s">
        <v>25</v>
      </c>
      <c r="E20" s="50" t="s">
        <v>9</v>
      </c>
      <c r="F20" s="34" t="s">
        <v>10</v>
      </c>
      <c r="G20" s="33" t="s">
        <v>9</v>
      </c>
      <c r="H20" s="114" t="s">
        <v>10</v>
      </c>
      <c r="I20" s="126" t="s">
        <v>12</v>
      </c>
      <c r="J20" s="36" t="s">
        <v>30</v>
      </c>
      <c r="K20" s="37" t="s">
        <v>96</v>
      </c>
      <c r="L20" s="38" t="s">
        <v>30</v>
      </c>
      <c r="M20" s="49" t="s">
        <v>30</v>
      </c>
      <c r="N20" s="38" t="s">
        <v>30</v>
      </c>
      <c r="O20" s="39" t="s">
        <v>9</v>
      </c>
      <c r="P20" s="35" t="s">
        <v>25</v>
      </c>
      <c r="Q20" s="36" t="s">
        <v>106</v>
      </c>
      <c r="R20" s="40" t="s">
        <v>55</v>
      </c>
      <c r="S20" s="41" t="s">
        <v>25</v>
      </c>
      <c r="T20" s="42" t="s">
        <v>55</v>
      </c>
      <c r="U20" s="43" t="s">
        <v>9</v>
      </c>
      <c r="V20" s="44" t="s">
        <v>9</v>
      </c>
      <c r="W20" s="45" t="s">
        <v>99</v>
      </c>
      <c r="X20" s="45" t="s">
        <v>9</v>
      </c>
      <c r="Y20" s="38" t="s">
        <v>30</v>
      </c>
      <c r="Z20" s="36" t="s">
        <v>30</v>
      </c>
      <c r="AA20" s="37" t="s">
        <v>30</v>
      </c>
      <c r="AB20" s="46" t="s">
        <v>9</v>
      </c>
      <c r="AC20" s="46" t="s">
        <v>9</v>
      </c>
      <c r="AD20" s="46" t="s">
        <v>9</v>
      </c>
      <c r="AE20" s="38" t="s">
        <v>30</v>
      </c>
      <c r="AF20" s="40" t="s">
        <v>30</v>
      </c>
      <c r="AG20" s="47" t="s">
        <v>22</v>
      </c>
      <c r="AH20" s="48" t="s">
        <v>22</v>
      </c>
      <c r="AI20" s="38" t="s">
        <v>30</v>
      </c>
      <c r="AJ20" s="155" t="s">
        <v>30</v>
      </c>
      <c r="AK20" s="156" t="s">
        <v>25</v>
      </c>
      <c r="AU20" s="31"/>
      <c r="AV20" s="32"/>
      <c r="AW20" s="33" t="s">
        <v>9</v>
      </c>
      <c r="AX20" s="34" t="s">
        <v>10</v>
      </c>
      <c r="AY20" s="33" t="s">
        <v>9</v>
      </c>
      <c r="AZ20" s="34" t="s">
        <v>10</v>
      </c>
      <c r="BA20" s="35" t="s">
        <v>12</v>
      </c>
      <c r="BB20" s="36" t="s">
        <v>30</v>
      </c>
      <c r="BC20" s="40" t="s">
        <v>1</v>
      </c>
      <c r="BD20" s="38" t="s">
        <v>30</v>
      </c>
      <c r="BE20" s="49" t="s">
        <v>9</v>
      </c>
      <c r="BF20" s="50"/>
      <c r="BG20" s="51"/>
      <c r="BH20" s="52"/>
    </row>
    <row r="21" spans="2:60" ht="27" thickBot="1" x14ac:dyDescent="0.35">
      <c r="B21" s="285">
        <f>F13</f>
        <v>80301029</v>
      </c>
      <c r="C21" s="229"/>
      <c r="D21" s="229" t="s">
        <v>125</v>
      </c>
      <c r="E21" s="229"/>
      <c r="F21" s="229">
        <v>9</v>
      </c>
      <c r="G21" s="229">
        <v>47.6</v>
      </c>
      <c r="H21" s="229">
        <v>9</v>
      </c>
      <c r="I21" s="240">
        <v>150</v>
      </c>
      <c r="J21" s="54"/>
      <c r="K21" s="55" t="s">
        <v>17</v>
      </c>
      <c r="L21" s="56"/>
      <c r="M21" s="55"/>
      <c r="N21" s="56"/>
      <c r="O21" s="234"/>
      <c r="P21" s="57"/>
      <c r="Q21" s="58"/>
      <c r="R21" s="59"/>
      <c r="S21" s="60" t="s">
        <v>187</v>
      </c>
      <c r="T21" s="228" t="s">
        <v>143</v>
      </c>
      <c r="U21" s="221"/>
      <c r="V21" s="64"/>
      <c r="W21" s="222"/>
      <c r="X21" s="223">
        <v>5</v>
      </c>
      <c r="Y21" s="57"/>
      <c r="Z21" s="58"/>
      <c r="AA21" s="61"/>
      <c r="AB21" s="224"/>
      <c r="AC21" s="224"/>
      <c r="AD21" s="224"/>
      <c r="AE21" s="57"/>
      <c r="AF21" s="62"/>
      <c r="AG21" s="63"/>
      <c r="AH21" s="64"/>
      <c r="AI21" s="190" t="str">
        <f>IF(OR(U21&gt;=5.1,V21&gt;=5.1),"x",IF(OR(AND(U21&lt;=5,U21&gt;0.1),AND(V21&lt;=5,V21&gt;0.1)),"-",IF(U21&lt;0.1,"")))</f>
        <v/>
      </c>
      <c r="AJ21" s="64"/>
      <c r="AK21" s="165"/>
      <c r="AU21" s="192">
        <f t="shared" ref="AU21:BC36" si="0">C21</f>
        <v>0</v>
      </c>
      <c r="AV21" s="171" t="e">
        <f>#REF!</f>
        <v>#REF!</v>
      </c>
      <c r="AW21" s="7">
        <f>E21</f>
        <v>0</v>
      </c>
      <c r="AX21" s="171">
        <f t="shared" si="0"/>
        <v>9</v>
      </c>
      <c r="AY21" s="193">
        <f t="shared" si="0"/>
        <v>47.6</v>
      </c>
      <c r="AZ21" s="171">
        <f t="shared" si="0"/>
        <v>9</v>
      </c>
      <c r="BA21" s="194">
        <f t="shared" si="0"/>
        <v>150</v>
      </c>
      <c r="BB21" s="195">
        <f t="shared" si="0"/>
        <v>0</v>
      </c>
      <c r="BC21" s="196" t="str">
        <f t="shared" si="0"/>
        <v>x</v>
      </c>
      <c r="BD21" s="197">
        <f t="shared" ref="BD21:BE36" si="1">N21</f>
        <v>0</v>
      </c>
      <c r="BE21" s="198">
        <f t="shared" si="1"/>
        <v>0</v>
      </c>
      <c r="BF21" s="199"/>
      <c r="BG21" s="200">
        <f>R21</f>
        <v>0</v>
      </c>
      <c r="BH21" s="65"/>
    </row>
    <row r="22" spans="2:60" ht="40.200000000000003" thickBot="1" x14ac:dyDescent="0.35">
      <c r="B22" s="286"/>
      <c r="C22" s="230"/>
      <c r="D22" s="230" t="s">
        <v>186</v>
      </c>
      <c r="E22" s="231"/>
      <c r="F22" s="230">
        <v>3</v>
      </c>
      <c r="G22" s="231">
        <v>37.1</v>
      </c>
      <c r="H22" s="230">
        <v>9</v>
      </c>
      <c r="I22" s="240">
        <v>150</v>
      </c>
      <c r="J22" s="54"/>
      <c r="K22" s="55" t="s">
        <v>17</v>
      </c>
      <c r="L22" s="56"/>
      <c r="M22" s="55"/>
      <c r="N22" s="56"/>
      <c r="O22" s="231"/>
      <c r="P22" s="57"/>
      <c r="Q22" s="58"/>
      <c r="R22" s="59"/>
      <c r="S22" s="60" t="s">
        <v>188</v>
      </c>
      <c r="T22" s="228" t="s">
        <v>143</v>
      </c>
      <c r="U22" s="63"/>
      <c r="V22" s="64"/>
      <c r="W22" s="222"/>
      <c r="X22" s="223">
        <v>5</v>
      </c>
      <c r="Y22" s="57"/>
      <c r="Z22" s="67"/>
      <c r="AA22" s="68"/>
      <c r="AB22" s="224"/>
      <c r="AC22" s="224"/>
      <c r="AD22" s="224"/>
      <c r="AE22" s="57"/>
      <c r="AF22" s="69"/>
      <c r="AG22" s="63"/>
      <c r="AH22" s="64"/>
      <c r="AI22" s="190" t="str">
        <f t="shared" ref="AI22:AI36" si="2">IF(OR(U22&gt;=5.1,V22&gt;=5.1),"x",IF(OR(AND(U22&lt;=5,U22&gt;0.1),AND(V22&lt;=5,V22&gt;0.1)),"-",IF(U22&lt;0.1,"")))</f>
        <v/>
      </c>
      <c r="AJ22" s="64"/>
      <c r="AK22" s="166"/>
      <c r="AU22" s="192">
        <f t="shared" si="0"/>
        <v>0</v>
      </c>
      <c r="AV22" s="171" t="str">
        <f>D21</f>
        <v>HR01</v>
      </c>
      <c r="AW22" s="7">
        <f t="shared" si="0"/>
        <v>0</v>
      </c>
      <c r="AX22" s="171">
        <f>F22</f>
        <v>3</v>
      </c>
      <c r="AY22" s="193">
        <f t="shared" si="0"/>
        <v>37.1</v>
      </c>
      <c r="AZ22" s="171">
        <f t="shared" si="0"/>
        <v>9</v>
      </c>
      <c r="BA22" s="194">
        <f t="shared" si="0"/>
        <v>150</v>
      </c>
      <c r="BB22" s="195">
        <f t="shared" si="0"/>
        <v>0</v>
      </c>
      <c r="BC22" s="196" t="str">
        <f t="shared" si="0"/>
        <v>x</v>
      </c>
      <c r="BD22" s="197">
        <f t="shared" si="1"/>
        <v>0</v>
      </c>
      <c r="BE22" s="201">
        <f t="shared" si="1"/>
        <v>0</v>
      </c>
      <c r="BF22" s="199"/>
      <c r="BG22" s="200">
        <f t="shared" ref="BG22:BG36" si="3">R22</f>
        <v>0</v>
      </c>
      <c r="BH22" s="65"/>
    </row>
    <row r="23" spans="2:60" ht="15" thickBot="1" x14ac:dyDescent="0.35">
      <c r="B23" s="286"/>
      <c r="C23" s="230"/>
      <c r="D23" s="230" t="s">
        <v>127</v>
      </c>
      <c r="E23" s="231"/>
      <c r="F23" s="230">
        <v>3</v>
      </c>
      <c r="G23" s="231">
        <v>31.4</v>
      </c>
      <c r="H23" s="230">
        <v>3</v>
      </c>
      <c r="I23" s="240">
        <v>150</v>
      </c>
      <c r="J23" s="70"/>
      <c r="K23" s="55"/>
      <c r="L23" s="56" t="s">
        <v>17</v>
      </c>
      <c r="M23" s="55"/>
      <c r="N23" s="56"/>
      <c r="O23" s="231"/>
      <c r="P23" s="57"/>
      <c r="Q23" s="58"/>
      <c r="R23" s="59"/>
      <c r="S23" s="60" t="s">
        <v>156</v>
      </c>
      <c r="T23" s="228" t="s">
        <v>132</v>
      </c>
      <c r="U23" s="63"/>
      <c r="V23" s="64"/>
      <c r="W23" s="222"/>
      <c r="X23" s="223"/>
      <c r="Y23" s="57"/>
      <c r="Z23" s="58"/>
      <c r="AA23" s="71"/>
      <c r="AB23" s="224"/>
      <c r="AC23" s="224"/>
      <c r="AD23" s="224"/>
      <c r="AE23" s="57"/>
      <c r="AF23" s="59"/>
      <c r="AG23" s="63"/>
      <c r="AH23" s="64"/>
      <c r="AI23" s="190" t="str">
        <f t="shared" si="2"/>
        <v/>
      </c>
      <c r="AJ23" s="64"/>
      <c r="AK23" s="166"/>
      <c r="AU23" s="192">
        <f t="shared" si="0"/>
        <v>0</v>
      </c>
      <c r="AV23" s="171" t="str">
        <f>D22</f>
        <v>HR02</v>
      </c>
      <c r="AW23" s="7">
        <f t="shared" si="0"/>
        <v>0</v>
      </c>
      <c r="AX23" s="171">
        <f t="shared" si="0"/>
        <v>3</v>
      </c>
      <c r="AY23" s="193">
        <f t="shared" si="0"/>
        <v>31.4</v>
      </c>
      <c r="AZ23" s="171">
        <f t="shared" si="0"/>
        <v>3</v>
      </c>
      <c r="BA23" s="194">
        <f t="shared" si="0"/>
        <v>150</v>
      </c>
      <c r="BB23" s="195">
        <f t="shared" si="0"/>
        <v>0</v>
      </c>
      <c r="BC23" s="196">
        <f t="shared" si="0"/>
        <v>0</v>
      </c>
      <c r="BD23" s="197">
        <f t="shared" si="1"/>
        <v>0</v>
      </c>
      <c r="BE23" s="201">
        <f t="shared" si="1"/>
        <v>0</v>
      </c>
      <c r="BF23" s="199"/>
      <c r="BG23" s="200">
        <f t="shared" si="3"/>
        <v>0</v>
      </c>
      <c r="BH23" s="65"/>
    </row>
    <row r="24" spans="2:60" ht="15" thickBot="1" x14ac:dyDescent="0.35">
      <c r="B24" s="286"/>
      <c r="C24" s="53"/>
      <c r="D24" s="230" t="s">
        <v>129</v>
      </c>
      <c r="E24" s="233"/>
      <c r="F24" s="235">
        <v>9</v>
      </c>
      <c r="G24" s="233">
        <v>13.8</v>
      </c>
      <c r="H24" s="235">
        <v>9</v>
      </c>
      <c r="I24" s="240">
        <v>150</v>
      </c>
      <c r="J24" s="70"/>
      <c r="K24" s="55"/>
      <c r="L24" s="56" t="s">
        <v>17</v>
      </c>
      <c r="M24" s="55"/>
      <c r="N24" s="56"/>
      <c r="O24" s="233"/>
      <c r="P24" s="57"/>
      <c r="Q24" s="58"/>
      <c r="R24" s="59"/>
      <c r="S24" s="60" t="s">
        <v>156</v>
      </c>
      <c r="T24" s="228" t="s">
        <v>132</v>
      </c>
      <c r="U24" s="63"/>
      <c r="V24" s="64"/>
      <c r="W24" s="222"/>
      <c r="X24" s="223"/>
      <c r="Y24" s="57"/>
      <c r="Z24" s="58"/>
      <c r="AA24" s="71"/>
      <c r="AB24" s="224"/>
      <c r="AC24" s="224"/>
      <c r="AD24" s="224"/>
      <c r="AE24" s="57"/>
      <c r="AF24" s="59"/>
      <c r="AG24" s="63"/>
      <c r="AH24" s="64"/>
      <c r="AI24" s="190" t="str">
        <f t="shared" si="2"/>
        <v/>
      </c>
      <c r="AJ24" s="64"/>
      <c r="AK24" s="166"/>
      <c r="AU24" s="192">
        <f t="shared" si="0"/>
        <v>0</v>
      </c>
      <c r="AV24" s="171" t="str">
        <f>D23</f>
        <v>RV03</v>
      </c>
      <c r="AW24" s="7">
        <f t="shared" si="0"/>
        <v>0</v>
      </c>
      <c r="AX24" s="171">
        <f t="shared" si="0"/>
        <v>9</v>
      </c>
      <c r="AY24" s="193">
        <f t="shared" si="0"/>
        <v>13.8</v>
      </c>
      <c r="AZ24" s="171">
        <f t="shared" si="0"/>
        <v>9</v>
      </c>
      <c r="BA24" s="194">
        <f t="shared" si="0"/>
        <v>150</v>
      </c>
      <c r="BB24" s="195">
        <f t="shared" si="0"/>
        <v>0</v>
      </c>
      <c r="BC24" s="196">
        <f t="shared" si="0"/>
        <v>0</v>
      </c>
      <c r="BD24" s="197">
        <f t="shared" si="1"/>
        <v>0</v>
      </c>
      <c r="BE24" s="201">
        <f t="shared" si="1"/>
        <v>0</v>
      </c>
      <c r="BF24" s="199"/>
      <c r="BG24" s="200">
        <f t="shared" si="3"/>
        <v>0</v>
      </c>
      <c r="BH24" s="65"/>
    </row>
    <row r="25" spans="2:60" x14ac:dyDescent="0.3">
      <c r="B25" s="286"/>
      <c r="C25" s="53"/>
      <c r="D25" s="53" t="s">
        <v>130</v>
      </c>
      <c r="E25" s="233"/>
      <c r="F25" s="235">
        <v>3</v>
      </c>
      <c r="G25" s="233">
        <v>12.2</v>
      </c>
      <c r="H25" s="235">
        <v>3</v>
      </c>
      <c r="I25" s="240">
        <v>150</v>
      </c>
      <c r="J25" s="54"/>
      <c r="K25" s="55"/>
      <c r="L25" s="56" t="s">
        <v>17</v>
      </c>
      <c r="M25" s="55"/>
      <c r="N25" s="56"/>
      <c r="O25" s="233"/>
      <c r="P25" s="57"/>
      <c r="Q25" s="58"/>
      <c r="R25" s="59"/>
      <c r="S25" s="60" t="s">
        <v>156</v>
      </c>
      <c r="T25" s="228" t="s">
        <v>132</v>
      </c>
      <c r="U25" s="63"/>
      <c r="V25" s="64"/>
      <c r="W25" s="222"/>
      <c r="X25" s="223"/>
      <c r="Y25" s="57"/>
      <c r="Z25" s="58"/>
      <c r="AA25" s="71"/>
      <c r="AB25" s="224"/>
      <c r="AC25" s="224"/>
      <c r="AD25" s="224"/>
      <c r="AE25" s="57"/>
      <c r="AF25" s="59"/>
      <c r="AG25" s="63"/>
      <c r="AH25" s="64"/>
      <c r="AI25" s="190" t="str">
        <f t="shared" si="2"/>
        <v/>
      </c>
      <c r="AJ25" s="64"/>
      <c r="AK25" s="166"/>
      <c r="AU25" s="192">
        <f t="shared" si="0"/>
        <v>0</v>
      </c>
      <c r="AV25" s="171" t="str">
        <f>D24</f>
        <v>RV04</v>
      </c>
      <c r="AW25" s="7">
        <f t="shared" si="0"/>
        <v>0</v>
      </c>
      <c r="AX25" s="171">
        <f t="shared" si="0"/>
        <v>3</v>
      </c>
      <c r="AY25" s="193">
        <f t="shared" si="0"/>
        <v>12.2</v>
      </c>
      <c r="AZ25" s="171">
        <f t="shared" si="0"/>
        <v>3</v>
      </c>
      <c r="BA25" s="194">
        <f t="shared" si="0"/>
        <v>150</v>
      </c>
      <c r="BB25" s="195">
        <f t="shared" si="0"/>
        <v>0</v>
      </c>
      <c r="BC25" s="196">
        <f t="shared" si="0"/>
        <v>0</v>
      </c>
      <c r="BD25" s="197">
        <f t="shared" si="1"/>
        <v>0</v>
      </c>
      <c r="BE25" s="201">
        <f t="shared" si="1"/>
        <v>0</v>
      </c>
      <c r="BF25" s="199"/>
      <c r="BG25" s="200">
        <f t="shared" si="3"/>
        <v>0</v>
      </c>
      <c r="BH25" s="65"/>
    </row>
    <row r="26" spans="2:60" x14ac:dyDescent="0.3">
      <c r="B26" s="286"/>
      <c r="C26" s="53"/>
      <c r="E26" s="233"/>
      <c r="F26" s="235"/>
      <c r="G26" s="7"/>
      <c r="H26" s="115"/>
      <c r="I26" s="235"/>
      <c r="J26" s="170"/>
      <c r="K26" s="55"/>
      <c r="L26" s="56"/>
      <c r="M26" s="55"/>
      <c r="N26" s="56"/>
      <c r="O26" s="233"/>
      <c r="P26" s="57"/>
      <c r="Q26" s="58"/>
      <c r="R26" s="59"/>
      <c r="S26" s="60"/>
      <c r="T26" s="228"/>
      <c r="U26" s="63"/>
      <c r="V26" s="64"/>
      <c r="W26" s="222"/>
      <c r="X26" s="223"/>
      <c r="Y26" s="57"/>
      <c r="Z26" s="58"/>
      <c r="AA26" s="71"/>
      <c r="AB26" s="224"/>
      <c r="AC26" s="224"/>
      <c r="AD26" s="224"/>
      <c r="AE26" s="57"/>
      <c r="AF26" s="59"/>
      <c r="AG26" s="63"/>
      <c r="AH26" s="64"/>
      <c r="AI26" s="190" t="str">
        <f t="shared" si="2"/>
        <v/>
      </c>
      <c r="AJ26" s="64"/>
      <c r="AK26" s="166"/>
      <c r="AU26" s="192">
        <f t="shared" si="0"/>
        <v>0</v>
      </c>
      <c r="AV26" s="171" t="str">
        <f>D25</f>
        <v>RV05</v>
      </c>
      <c r="AW26" s="7">
        <f t="shared" si="0"/>
        <v>0</v>
      </c>
      <c r="AX26" s="171">
        <f t="shared" si="0"/>
        <v>0</v>
      </c>
      <c r="AY26" s="193">
        <f t="shared" si="0"/>
        <v>0</v>
      </c>
      <c r="AZ26" s="171">
        <f t="shared" si="0"/>
        <v>0</v>
      </c>
      <c r="BA26" s="194">
        <f t="shared" si="0"/>
        <v>0</v>
      </c>
      <c r="BB26" s="195">
        <f t="shared" si="0"/>
        <v>0</v>
      </c>
      <c r="BC26" s="196">
        <f t="shared" si="0"/>
        <v>0</v>
      </c>
      <c r="BD26" s="197">
        <f t="shared" si="1"/>
        <v>0</v>
      </c>
      <c r="BE26" s="201">
        <f t="shared" si="1"/>
        <v>0</v>
      </c>
      <c r="BF26" s="199"/>
      <c r="BG26" s="200">
        <f t="shared" si="3"/>
        <v>0</v>
      </c>
      <c r="BH26" s="65"/>
    </row>
    <row r="27" spans="2:60" x14ac:dyDescent="0.3">
      <c r="B27" s="286"/>
      <c r="C27" s="53"/>
      <c r="D27" s="235"/>
      <c r="E27" s="233"/>
      <c r="F27" s="235"/>
      <c r="G27" s="7"/>
      <c r="H27" s="115"/>
      <c r="I27" s="235"/>
      <c r="J27" s="54"/>
      <c r="K27" s="55"/>
      <c r="L27" s="56"/>
      <c r="M27" s="55"/>
      <c r="N27" s="56"/>
      <c r="O27" s="66"/>
      <c r="P27" s="57"/>
      <c r="Q27" s="58"/>
      <c r="R27" s="59"/>
      <c r="S27" s="60"/>
      <c r="T27" s="228"/>
      <c r="U27" s="63"/>
      <c r="V27" s="64"/>
      <c r="W27" s="222"/>
      <c r="X27" s="223"/>
      <c r="Y27" s="57"/>
      <c r="Z27" s="67"/>
      <c r="AA27" s="68"/>
      <c r="AB27" s="224"/>
      <c r="AC27" s="224"/>
      <c r="AD27" s="224"/>
      <c r="AE27" s="57"/>
      <c r="AF27" s="59"/>
      <c r="AG27" s="63"/>
      <c r="AH27" s="64"/>
      <c r="AI27" s="190" t="str">
        <f t="shared" si="2"/>
        <v/>
      </c>
      <c r="AJ27" s="64"/>
      <c r="AK27" s="166"/>
      <c r="AU27" s="192">
        <f t="shared" si="0"/>
        <v>0</v>
      </c>
      <c r="AV27" s="171">
        <f t="shared" si="0"/>
        <v>0</v>
      </c>
      <c r="AW27" s="7">
        <f t="shared" si="0"/>
        <v>0</v>
      </c>
      <c r="AX27" s="171">
        <f t="shared" si="0"/>
        <v>0</v>
      </c>
      <c r="AY27" s="193">
        <f t="shared" si="0"/>
        <v>0</v>
      </c>
      <c r="AZ27" s="171">
        <f t="shared" si="0"/>
        <v>0</v>
      </c>
      <c r="BA27" s="194">
        <f t="shared" si="0"/>
        <v>0</v>
      </c>
      <c r="BB27" s="195">
        <f t="shared" si="0"/>
        <v>0</v>
      </c>
      <c r="BC27" s="196">
        <f t="shared" si="0"/>
        <v>0</v>
      </c>
      <c r="BD27" s="197">
        <f t="shared" si="1"/>
        <v>0</v>
      </c>
      <c r="BE27" s="201">
        <f t="shared" si="1"/>
        <v>0</v>
      </c>
      <c r="BF27" s="199"/>
      <c r="BG27" s="200">
        <f t="shared" si="3"/>
        <v>0</v>
      </c>
      <c r="BH27" s="65"/>
    </row>
    <row r="28" spans="2:60" x14ac:dyDescent="0.3">
      <c r="B28" s="286"/>
      <c r="C28" s="53"/>
      <c r="D28" s="235"/>
      <c r="E28" s="236"/>
      <c r="F28" s="236"/>
      <c r="G28" s="7"/>
      <c r="H28" s="115"/>
      <c r="I28" s="235"/>
      <c r="J28" s="70"/>
      <c r="K28" s="55"/>
      <c r="L28" s="56"/>
      <c r="M28" s="55"/>
      <c r="N28" s="56"/>
      <c r="O28" s="72"/>
      <c r="P28" s="57"/>
      <c r="Q28" s="58"/>
      <c r="R28" s="59"/>
      <c r="S28" s="60"/>
      <c r="T28" s="228"/>
      <c r="U28" s="63"/>
      <c r="V28" s="64"/>
      <c r="W28" s="222"/>
      <c r="X28" s="223"/>
      <c r="Y28" s="57"/>
      <c r="Z28" s="58"/>
      <c r="AA28" s="61"/>
      <c r="AB28" s="224"/>
      <c r="AC28" s="224"/>
      <c r="AD28" s="224"/>
      <c r="AE28" s="57"/>
      <c r="AF28" s="59"/>
      <c r="AG28" s="63"/>
      <c r="AH28" s="64"/>
      <c r="AI28" s="190" t="str">
        <f t="shared" si="2"/>
        <v/>
      </c>
      <c r="AJ28" s="64"/>
      <c r="AK28" s="166"/>
      <c r="AU28" s="192">
        <f t="shared" si="0"/>
        <v>0</v>
      </c>
      <c r="AV28" s="171">
        <f t="shared" si="0"/>
        <v>0</v>
      </c>
      <c r="AW28" s="7">
        <f t="shared" si="0"/>
        <v>0</v>
      </c>
      <c r="AX28" s="171">
        <f t="shared" si="0"/>
        <v>0</v>
      </c>
      <c r="AY28" s="193">
        <f t="shared" si="0"/>
        <v>0</v>
      </c>
      <c r="AZ28" s="171">
        <f t="shared" si="0"/>
        <v>0</v>
      </c>
      <c r="BA28" s="194">
        <f t="shared" si="0"/>
        <v>0</v>
      </c>
      <c r="BB28" s="195">
        <f t="shared" si="0"/>
        <v>0</v>
      </c>
      <c r="BC28" s="196">
        <f t="shared" si="0"/>
        <v>0</v>
      </c>
      <c r="BD28" s="197">
        <f t="shared" si="1"/>
        <v>0</v>
      </c>
      <c r="BE28" s="201">
        <f t="shared" si="1"/>
        <v>0</v>
      </c>
      <c r="BF28" s="199"/>
      <c r="BG28" s="200">
        <f t="shared" si="3"/>
        <v>0</v>
      </c>
      <c r="BH28" s="65"/>
    </row>
    <row r="29" spans="2:60" x14ac:dyDescent="0.3">
      <c r="B29" s="286"/>
      <c r="C29" s="53"/>
      <c r="D29" s="235"/>
      <c r="E29" s="236"/>
      <c r="F29" s="236"/>
      <c r="G29" s="7"/>
      <c r="H29" s="115"/>
      <c r="I29" s="235"/>
      <c r="J29" s="70"/>
      <c r="K29" s="55"/>
      <c r="L29" s="56"/>
      <c r="M29" s="55"/>
      <c r="N29" s="56"/>
      <c r="O29" s="72"/>
      <c r="P29" s="57"/>
      <c r="Q29" s="58"/>
      <c r="R29" s="59"/>
      <c r="S29" s="60"/>
      <c r="T29" s="228"/>
      <c r="U29" s="63"/>
      <c r="V29" s="64"/>
      <c r="W29" s="222"/>
      <c r="X29" s="223"/>
      <c r="Y29" s="57"/>
      <c r="Z29" s="58"/>
      <c r="AA29" s="61"/>
      <c r="AB29" s="224"/>
      <c r="AC29" s="224"/>
      <c r="AD29" s="224"/>
      <c r="AE29" s="57"/>
      <c r="AF29" s="59"/>
      <c r="AG29" s="63"/>
      <c r="AH29" s="64"/>
      <c r="AI29" s="190" t="str">
        <f t="shared" si="2"/>
        <v/>
      </c>
      <c r="AJ29" s="64"/>
      <c r="AK29" s="166"/>
      <c r="AU29" s="192">
        <f t="shared" si="0"/>
        <v>0</v>
      </c>
      <c r="AV29" s="171">
        <f t="shared" si="0"/>
        <v>0</v>
      </c>
      <c r="AW29" s="7">
        <f t="shared" si="0"/>
        <v>0</v>
      </c>
      <c r="AX29" s="171">
        <f t="shared" si="0"/>
        <v>0</v>
      </c>
      <c r="AY29" s="193">
        <f t="shared" si="0"/>
        <v>0</v>
      </c>
      <c r="AZ29" s="171">
        <f t="shared" si="0"/>
        <v>0</v>
      </c>
      <c r="BA29" s="194">
        <f t="shared" si="0"/>
        <v>0</v>
      </c>
      <c r="BB29" s="195">
        <f t="shared" si="0"/>
        <v>0</v>
      </c>
      <c r="BC29" s="196">
        <f t="shared" si="0"/>
        <v>0</v>
      </c>
      <c r="BD29" s="197">
        <f t="shared" si="1"/>
        <v>0</v>
      </c>
      <c r="BE29" s="201">
        <f t="shared" si="1"/>
        <v>0</v>
      </c>
      <c r="BF29" s="199"/>
      <c r="BG29" s="200">
        <f t="shared" si="3"/>
        <v>0</v>
      </c>
      <c r="BH29" s="65"/>
    </row>
    <row r="30" spans="2:60" x14ac:dyDescent="0.3">
      <c r="B30" s="286"/>
      <c r="C30" s="53"/>
      <c r="D30" s="130"/>
      <c r="E30" s="172" t="str">
        <f t="shared" ref="E30:E36" ca="1" si="4">IF(G30&lt;&gt;"",$N$14-G30,"")</f>
        <v/>
      </c>
      <c r="F30" s="171" t="str">
        <f t="shared" ref="F30:F36" ca="1" si="5">IF(H30=12,12,IF(H30=1,11,IF(H30=2,10,IF(H30=3,9,IF(H30=4,8,IF(H30=5,7,IF(H30=6,6,IF(H30=7,5,IF(H30=8,4,IF(H30=9,3,IF(H30=10,2,IF(H30=11,1,IF(H30="","")))))))))))))</f>
        <v/>
      </c>
      <c r="G30" s="7" t="str">
        <f t="shared" ref="G30:G36" ca="1" si="6">IF(E30&lt;&gt;"",$N$14-E30,"")</f>
        <v/>
      </c>
      <c r="H30" s="115" t="str">
        <f t="shared" ref="H30:H36" ca="1" si="7">IF(F30=12,12,IF(F30=1,11,IF(F30=2,10,IF(F30=3,9,IF(F30=4,8,IF(F30=5,7,IF(F30=6,6,IF(F30=7,5,IF(F30=8,4,IF(F30=9,3,IF(F30=10,2,IF(F30=11,1,IF(F30="","")))))))))))))</f>
        <v/>
      </c>
      <c r="I30" s="127"/>
      <c r="J30" s="70"/>
      <c r="K30" s="55"/>
      <c r="L30" s="56"/>
      <c r="M30" s="55"/>
      <c r="N30" s="56"/>
      <c r="O30" s="72"/>
      <c r="P30" s="57"/>
      <c r="Q30" s="58"/>
      <c r="R30" s="59"/>
      <c r="S30" s="60"/>
      <c r="T30" s="228"/>
      <c r="U30" s="63"/>
      <c r="V30" s="64"/>
      <c r="W30" s="222"/>
      <c r="X30" s="223"/>
      <c r="Y30" s="57"/>
      <c r="Z30" s="58"/>
      <c r="AA30" s="61"/>
      <c r="AB30" s="224"/>
      <c r="AC30" s="224"/>
      <c r="AD30" s="224"/>
      <c r="AE30" s="57"/>
      <c r="AF30" s="59"/>
      <c r="AG30" s="63"/>
      <c r="AH30" s="64"/>
      <c r="AI30" s="190" t="str">
        <f t="shared" si="2"/>
        <v/>
      </c>
      <c r="AJ30" s="64"/>
      <c r="AK30" s="166"/>
      <c r="AU30" s="192">
        <f t="shared" si="0"/>
        <v>0</v>
      </c>
      <c r="AV30" s="171">
        <f t="shared" si="0"/>
        <v>0</v>
      </c>
      <c r="AW30" s="7" t="str">
        <f t="shared" ca="1" si="0"/>
        <v/>
      </c>
      <c r="AX30" s="171" t="str">
        <f t="shared" ca="1" si="0"/>
        <v/>
      </c>
      <c r="AY30" s="193" t="str">
        <f t="shared" ca="1" si="0"/>
        <v/>
      </c>
      <c r="AZ30" s="171" t="str">
        <f t="shared" ca="1" si="0"/>
        <v/>
      </c>
      <c r="BA30" s="194">
        <f t="shared" si="0"/>
        <v>0</v>
      </c>
      <c r="BB30" s="195">
        <f t="shared" si="0"/>
        <v>0</v>
      </c>
      <c r="BC30" s="196">
        <f t="shared" si="0"/>
        <v>0</v>
      </c>
      <c r="BD30" s="197">
        <f t="shared" si="1"/>
        <v>0</v>
      </c>
      <c r="BE30" s="201">
        <f t="shared" si="1"/>
        <v>0</v>
      </c>
      <c r="BF30" s="199"/>
      <c r="BG30" s="200">
        <f t="shared" si="3"/>
        <v>0</v>
      </c>
      <c r="BH30" s="65"/>
    </row>
    <row r="31" spans="2:60" x14ac:dyDescent="0.3">
      <c r="B31" s="286"/>
      <c r="C31" s="53"/>
      <c r="D31" s="130"/>
      <c r="E31" s="172" t="str">
        <f t="shared" ca="1" si="4"/>
        <v/>
      </c>
      <c r="F31" s="171" t="str">
        <f t="shared" ca="1" si="5"/>
        <v/>
      </c>
      <c r="G31" s="7" t="str">
        <f t="shared" ca="1" si="6"/>
        <v/>
      </c>
      <c r="H31" s="115" t="str">
        <f t="shared" ca="1" si="7"/>
        <v/>
      </c>
      <c r="I31" s="127"/>
      <c r="J31" s="70"/>
      <c r="K31" s="55"/>
      <c r="L31" s="56"/>
      <c r="M31" s="55"/>
      <c r="N31" s="56"/>
      <c r="O31" s="72"/>
      <c r="P31" s="57"/>
      <c r="Q31" s="58"/>
      <c r="R31" s="59"/>
      <c r="S31" s="60"/>
      <c r="T31" s="228"/>
      <c r="U31" s="63"/>
      <c r="V31" s="64"/>
      <c r="W31" s="222"/>
      <c r="X31" s="223"/>
      <c r="Y31" s="57"/>
      <c r="Z31" s="58"/>
      <c r="AA31" s="61"/>
      <c r="AB31" s="224"/>
      <c r="AC31" s="224"/>
      <c r="AD31" s="224"/>
      <c r="AE31" s="57"/>
      <c r="AF31" s="59"/>
      <c r="AG31" s="63"/>
      <c r="AH31" s="64"/>
      <c r="AI31" s="190" t="str">
        <f t="shared" si="2"/>
        <v/>
      </c>
      <c r="AJ31" s="64"/>
      <c r="AK31" s="166"/>
      <c r="AU31" s="192">
        <f t="shared" si="0"/>
        <v>0</v>
      </c>
      <c r="AV31" s="171">
        <f t="shared" si="0"/>
        <v>0</v>
      </c>
      <c r="AW31" s="7" t="str">
        <f t="shared" ca="1" si="0"/>
        <v/>
      </c>
      <c r="AX31" s="171" t="str">
        <f t="shared" ca="1" si="0"/>
        <v/>
      </c>
      <c r="AY31" s="193" t="str">
        <f t="shared" ca="1" si="0"/>
        <v/>
      </c>
      <c r="AZ31" s="171" t="str">
        <f t="shared" ca="1" si="0"/>
        <v/>
      </c>
      <c r="BA31" s="194">
        <f t="shared" si="0"/>
        <v>0</v>
      </c>
      <c r="BB31" s="195">
        <f t="shared" si="0"/>
        <v>0</v>
      </c>
      <c r="BC31" s="196">
        <f t="shared" si="0"/>
        <v>0</v>
      </c>
      <c r="BD31" s="197">
        <f t="shared" si="1"/>
        <v>0</v>
      </c>
      <c r="BE31" s="201">
        <f t="shared" si="1"/>
        <v>0</v>
      </c>
      <c r="BF31" s="199"/>
      <c r="BG31" s="200">
        <f t="shared" si="3"/>
        <v>0</v>
      </c>
      <c r="BH31" s="65"/>
    </row>
    <row r="32" spans="2:60" x14ac:dyDescent="0.3">
      <c r="B32" s="286"/>
      <c r="C32" s="53"/>
      <c r="D32" s="130"/>
      <c r="E32" s="172" t="str">
        <f t="shared" ca="1" si="4"/>
        <v/>
      </c>
      <c r="F32" s="171" t="str">
        <f t="shared" ca="1" si="5"/>
        <v/>
      </c>
      <c r="G32" s="7" t="str">
        <f t="shared" ca="1" si="6"/>
        <v/>
      </c>
      <c r="H32" s="115" t="str">
        <f t="shared" ca="1" si="7"/>
        <v/>
      </c>
      <c r="I32" s="127"/>
      <c r="J32" s="70"/>
      <c r="K32" s="55"/>
      <c r="L32" s="56"/>
      <c r="M32" s="55"/>
      <c r="N32" s="56"/>
      <c r="O32" s="72"/>
      <c r="P32" s="57"/>
      <c r="Q32" s="58"/>
      <c r="R32" s="59"/>
      <c r="S32" s="60"/>
      <c r="T32" s="228"/>
      <c r="U32" s="63"/>
      <c r="V32" s="64"/>
      <c r="W32" s="222"/>
      <c r="X32" s="223"/>
      <c r="Y32" s="57"/>
      <c r="Z32" s="58"/>
      <c r="AA32" s="61"/>
      <c r="AB32" s="224"/>
      <c r="AC32" s="224"/>
      <c r="AD32" s="224"/>
      <c r="AE32" s="57"/>
      <c r="AF32" s="59"/>
      <c r="AG32" s="63"/>
      <c r="AH32" s="64"/>
      <c r="AI32" s="190" t="str">
        <f t="shared" si="2"/>
        <v/>
      </c>
      <c r="AJ32" s="64"/>
      <c r="AK32" s="166"/>
      <c r="AU32" s="192">
        <f t="shared" si="0"/>
        <v>0</v>
      </c>
      <c r="AV32" s="171">
        <f t="shared" si="0"/>
        <v>0</v>
      </c>
      <c r="AW32" s="7" t="str">
        <f t="shared" ca="1" si="0"/>
        <v/>
      </c>
      <c r="AX32" s="171" t="str">
        <f t="shared" ca="1" si="0"/>
        <v/>
      </c>
      <c r="AY32" s="193" t="str">
        <f t="shared" ca="1" si="0"/>
        <v/>
      </c>
      <c r="AZ32" s="171" t="str">
        <f t="shared" ca="1" si="0"/>
        <v/>
      </c>
      <c r="BA32" s="194">
        <f t="shared" si="0"/>
        <v>0</v>
      </c>
      <c r="BB32" s="195">
        <f t="shared" si="0"/>
        <v>0</v>
      </c>
      <c r="BC32" s="196">
        <f t="shared" si="0"/>
        <v>0</v>
      </c>
      <c r="BD32" s="197">
        <f t="shared" si="1"/>
        <v>0</v>
      </c>
      <c r="BE32" s="201">
        <f t="shared" si="1"/>
        <v>0</v>
      </c>
      <c r="BF32" s="199"/>
      <c r="BG32" s="200">
        <f t="shared" si="3"/>
        <v>0</v>
      </c>
      <c r="BH32" s="65"/>
    </row>
    <row r="33" spans="2:60" x14ac:dyDescent="0.3">
      <c r="B33" s="286"/>
      <c r="C33" s="53"/>
      <c r="D33" s="130"/>
      <c r="E33" s="172" t="str">
        <f t="shared" ca="1" si="4"/>
        <v/>
      </c>
      <c r="F33" s="171" t="str">
        <f t="shared" ca="1" si="5"/>
        <v/>
      </c>
      <c r="G33" s="7" t="str">
        <f t="shared" ca="1" si="6"/>
        <v/>
      </c>
      <c r="H33" s="115" t="str">
        <f t="shared" ca="1" si="7"/>
        <v/>
      </c>
      <c r="I33" s="127"/>
      <c r="J33" s="70"/>
      <c r="K33" s="55"/>
      <c r="L33" s="56"/>
      <c r="M33" s="55"/>
      <c r="N33" s="56"/>
      <c r="O33" s="72"/>
      <c r="P33" s="57"/>
      <c r="Q33" s="58"/>
      <c r="R33" s="59"/>
      <c r="S33" s="60"/>
      <c r="T33" s="228"/>
      <c r="U33" s="63"/>
      <c r="V33" s="64"/>
      <c r="W33" s="222"/>
      <c r="X33" s="223"/>
      <c r="Y33" s="57"/>
      <c r="Z33" s="58"/>
      <c r="AA33" s="61"/>
      <c r="AB33" s="224"/>
      <c r="AC33" s="224"/>
      <c r="AD33" s="224"/>
      <c r="AE33" s="57"/>
      <c r="AF33" s="59"/>
      <c r="AG33" s="63"/>
      <c r="AH33" s="64"/>
      <c r="AI33" s="190" t="str">
        <f t="shared" si="2"/>
        <v/>
      </c>
      <c r="AJ33" s="64"/>
      <c r="AK33" s="166"/>
      <c r="AU33" s="192">
        <f t="shared" si="0"/>
        <v>0</v>
      </c>
      <c r="AV33" s="171">
        <f t="shared" si="0"/>
        <v>0</v>
      </c>
      <c r="AW33" s="7" t="str">
        <f t="shared" ca="1" si="0"/>
        <v/>
      </c>
      <c r="AX33" s="171" t="str">
        <f t="shared" ca="1" si="0"/>
        <v/>
      </c>
      <c r="AY33" s="193" t="str">
        <f t="shared" ca="1" si="0"/>
        <v/>
      </c>
      <c r="AZ33" s="171" t="str">
        <f t="shared" ca="1" si="0"/>
        <v/>
      </c>
      <c r="BA33" s="194">
        <f t="shared" si="0"/>
        <v>0</v>
      </c>
      <c r="BB33" s="195">
        <f t="shared" si="0"/>
        <v>0</v>
      </c>
      <c r="BC33" s="196">
        <f t="shared" si="0"/>
        <v>0</v>
      </c>
      <c r="BD33" s="197">
        <f t="shared" si="1"/>
        <v>0</v>
      </c>
      <c r="BE33" s="201">
        <f t="shared" si="1"/>
        <v>0</v>
      </c>
      <c r="BF33" s="199"/>
      <c r="BG33" s="200">
        <f t="shared" si="3"/>
        <v>0</v>
      </c>
      <c r="BH33" s="65"/>
    </row>
    <row r="34" spans="2:60" x14ac:dyDescent="0.3">
      <c r="B34" s="286"/>
      <c r="C34" s="53"/>
      <c r="D34" s="130"/>
      <c r="E34" s="172">
        <f t="shared" ca="1" si="4"/>
        <v>0</v>
      </c>
      <c r="F34" s="171" t="str">
        <f t="shared" ca="1" si="5"/>
        <v/>
      </c>
      <c r="G34" s="7">
        <f ca="1">IF(E34&lt;&gt;"",$N$14-E34,"")</f>
        <v>0</v>
      </c>
      <c r="H34" s="115" t="str">
        <f t="shared" ca="1" si="7"/>
        <v/>
      </c>
      <c r="I34" s="127"/>
      <c r="J34" s="70"/>
      <c r="K34" s="55"/>
      <c r="L34" s="56"/>
      <c r="M34" s="55"/>
      <c r="N34" s="56"/>
      <c r="O34" s="72"/>
      <c r="P34" s="57"/>
      <c r="Q34" s="58"/>
      <c r="R34" s="59"/>
      <c r="S34" s="60"/>
      <c r="T34" s="228"/>
      <c r="U34" s="63"/>
      <c r="V34" s="64"/>
      <c r="W34" s="222"/>
      <c r="X34" s="223"/>
      <c r="Y34" s="57"/>
      <c r="Z34" s="58"/>
      <c r="AA34" s="61"/>
      <c r="AB34" s="224"/>
      <c r="AC34" s="224"/>
      <c r="AD34" s="224"/>
      <c r="AE34" s="57"/>
      <c r="AF34" s="59"/>
      <c r="AG34" s="63"/>
      <c r="AH34" s="64"/>
      <c r="AI34" s="190" t="str">
        <f t="shared" si="2"/>
        <v/>
      </c>
      <c r="AJ34" s="64"/>
      <c r="AK34" s="166"/>
      <c r="AU34" s="192">
        <f t="shared" si="0"/>
        <v>0</v>
      </c>
      <c r="AV34" s="171">
        <f t="shared" si="0"/>
        <v>0</v>
      </c>
      <c r="AW34" s="7">
        <f t="shared" ca="1" si="0"/>
        <v>0</v>
      </c>
      <c r="AX34" s="171" t="str">
        <f t="shared" ca="1" si="0"/>
        <v/>
      </c>
      <c r="AY34" s="193">
        <f t="shared" ca="1" si="0"/>
        <v>0</v>
      </c>
      <c r="AZ34" s="171" t="str">
        <f t="shared" ca="1" si="0"/>
        <v/>
      </c>
      <c r="BA34" s="194">
        <f t="shared" si="0"/>
        <v>0</v>
      </c>
      <c r="BB34" s="195">
        <f t="shared" si="0"/>
        <v>0</v>
      </c>
      <c r="BC34" s="196">
        <f t="shared" si="0"/>
        <v>0</v>
      </c>
      <c r="BD34" s="197">
        <f t="shared" si="1"/>
        <v>0</v>
      </c>
      <c r="BE34" s="201">
        <f t="shared" si="1"/>
        <v>0</v>
      </c>
      <c r="BF34" s="199"/>
      <c r="BG34" s="200">
        <f t="shared" si="3"/>
        <v>0</v>
      </c>
      <c r="BH34" s="65"/>
    </row>
    <row r="35" spans="2:60" x14ac:dyDescent="0.3">
      <c r="B35" s="286"/>
      <c r="C35" s="53"/>
      <c r="D35" s="130"/>
      <c r="E35" s="172" t="str">
        <f t="shared" ca="1" si="4"/>
        <v/>
      </c>
      <c r="F35" s="171" t="str">
        <f t="shared" ca="1" si="5"/>
        <v/>
      </c>
      <c r="G35" s="7" t="str">
        <f t="shared" ca="1" si="6"/>
        <v/>
      </c>
      <c r="H35" s="115" t="str">
        <f t="shared" ca="1" si="7"/>
        <v/>
      </c>
      <c r="I35" s="127"/>
      <c r="J35" s="70"/>
      <c r="K35" s="55"/>
      <c r="L35" s="56"/>
      <c r="M35" s="55"/>
      <c r="N35" s="56"/>
      <c r="O35" s="72"/>
      <c r="P35" s="57"/>
      <c r="Q35" s="58"/>
      <c r="R35" s="59"/>
      <c r="S35" s="60"/>
      <c r="T35" s="228"/>
      <c r="U35" s="63"/>
      <c r="V35" s="64"/>
      <c r="W35" s="222"/>
      <c r="X35" s="223"/>
      <c r="Y35" s="57"/>
      <c r="Z35" s="58"/>
      <c r="AA35" s="61"/>
      <c r="AB35" s="224"/>
      <c r="AC35" s="224"/>
      <c r="AD35" s="224"/>
      <c r="AE35" s="57"/>
      <c r="AF35" s="59"/>
      <c r="AG35" s="63"/>
      <c r="AH35" s="64"/>
      <c r="AI35" s="190" t="str">
        <f t="shared" si="2"/>
        <v/>
      </c>
      <c r="AJ35" s="64"/>
      <c r="AK35" s="166"/>
      <c r="AU35" s="192">
        <f t="shared" si="0"/>
        <v>0</v>
      </c>
      <c r="AV35" s="171">
        <f t="shared" si="0"/>
        <v>0</v>
      </c>
      <c r="AW35" s="7" t="str">
        <f t="shared" ca="1" si="0"/>
        <v/>
      </c>
      <c r="AX35" s="171" t="str">
        <f t="shared" ca="1" si="0"/>
        <v/>
      </c>
      <c r="AY35" s="193" t="str">
        <f t="shared" ca="1" si="0"/>
        <v/>
      </c>
      <c r="AZ35" s="171" t="str">
        <f t="shared" ca="1" si="0"/>
        <v/>
      </c>
      <c r="BA35" s="194">
        <f t="shared" si="0"/>
        <v>0</v>
      </c>
      <c r="BB35" s="195">
        <f t="shared" si="0"/>
        <v>0</v>
      </c>
      <c r="BC35" s="196">
        <f t="shared" si="0"/>
        <v>0</v>
      </c>
      <c r="BD35" s="197">
        <f t="shared" si="1"/>
        <v>0</v>
      </c>
      <c r="BE35" s="201">
        <f t="shared" si="1"/>
        <v>0</v>
      </c>
      <c r="BF35" s="199"/>
      <c r="BG35" s="200">
        <f t="shared" si="3"/>
        <v>0</v>
      </c>
      <c r="BH35" s="65"/>
    </row>
    <row r="36" spans="2:60" ht="15" thickBot="1" x14ac:dyDescent="0.35">
      <c r="B36" s="286"/>
      <c r="C36" s="75"/>
      <c r="D36" s="132"/>
      <c r="E36" s="172" t="str">
        <f t="shared" ca="1" si="4"/>
        <v/>
      </c>
      <c r="F36" s="171" t="str">
        <f t="shared" ca="1" si="5"/>
        <v/>
      </c>
      <c r="G36" s="7" t="str">
        <f t="shared" ca="1" si="6"/>
        <v/>
      </c>
      <c r="H36" s="133" t="str">
        <f t="shared" ca="1" si="7"/>
        <v/>
      </c>
      <c r="I36" s="128"/>
      <c r="J36" s="157"/>
      <c r="K36" s="77"/>
      <c r="L36" s="76"/>
      <c r="M36" s="77"/>
      <c r="N36" s="76"/>
      <c r="O36" s="161"/>
      <c r="P36" s="73"/>
      <c r="Q36" s="157"/>
      <c r="R36" s="59"/>
      <c r="S36" s="74"/>
      <c r="T36" s="228"/>
      <c r="U36" s="159"/>
      <c r="V36" s="160"/>
      <c r="W36" s="225"/>
      <c r="X36" s="226"/>
      <c r="Y36" s="76"/>
      <c r="Z36" s="157"/>
      <c r="AA36" s="77"/>
      <c r="AB36" s="227"/>
      <c r="AC36" s="227"/>
      <c r="AD36" s="227"/>
      <c r="AE36" s="76"/>
      <c r="AF36" s="158"/>
      <c r="AG36" s="159"/>
      <c r="AH36" s="160"/>
      <c r="AI36" s="191" t="str">
        <f t="shared" si="2"/>
        <v/>
      </c>
      <c r="AJ36" s="160"/>
      <c r="AK36" s="167"/>
      <c r="AU36" s="202">
        <f t="shared" si="0"/>
        <v>0</v>
      </c>
      <c r="AV36" s="203">
        <f t="shared" si="0"/>
        <v>0</v>
      </c>
      <c r="AW36" s="7" t="str">
        <f t="shared" ca="1" si="0"/>
        <v/>
      </c>
      <c r="AX36" s="203" t="str">
        <f t="shared" ca="1" si="0"/>
        <v/>
      </c>
      <c r="AY36" s="204" t="str">
        <f t="shared" ca="1" si="0"/>
        <v/>
      </c>
      <c r="AZ36" s="203" t="str">
        <f t="shared" ca="1" si="0"/>
        <v/>
      </c>
      <c r="BA36" s="205">
        <f t="shared" si="0"/>
        <v>0</v>
      </c>
      <c r="BB36" s="206">
        <f t="shared" si="0"/>
        <v>0</v>
      </c>
      <c r="BC36" s="207">
        <f t="shared" si="0"/>
        <v>0</v>
      </c>
      <c r="BD36" s="208">
        <f t="shared" si="1"/>
        <v>0</v>
      </c>
      <c r="BE36" s="209">
        <f t="shared" si="1"/>
        <v>0</v>
      </c>
      <c r="BF36" s="210"/>
      <c r="BG36" s="211">
        <f t="shared" si="3"/>
        <v>0</v>
      </c>
      <c r="BH36" s="78"/>
    </row>
    <row r="37" spans="2:60" ht="15.6" x14ac:dyDescent="0.3">
      <c r="B37" s="212"/>
      <c r="C37" s="173">
        <f>COUNTA(C21:C36)</f>
        <v>0</v>
      </c>
      <c r="D37" s="267" t="s">
        <v>112</v>
      </c>
      <c r="E37" s="267"/>
      <c r="F37" s="267"/>
      <c r="G37" s="267"/>
      <c r="H37" s="267"/>
      <c r="I37" s="268"/>
      <c r="J37" s="173">
        <f>COUNTIF(J21:J36,"x")</f>
        <v>0</v>
      </c>
      <c r="K37" s="174">
        <f>COUNTIFS(K21:K36,"&lt;&gt;",K21:K36,"&lt;&gt;-")</f>
        <v>2</v>
      </c>
      <c r="L37" s="175">
        <f>COUNTIF(L21:L36,"x")</f>
        <v>3</v>
      </c>
      <c r="M37" s="174">
        <f>COUNTIF(M21:M36,"x")</f>
        <v>0</v>
      </c>
      <c r="N37" s="176">
        <f>COUNTIF(N21:N36,"x")</f>
        <v>0</v>
      </c>
      <c r="O37" s="177">
        <f>SUM(O21:O36)</f>
        <v>0</v>
      </c>
      <c r="P37" s="134"/>
      <c r="Q37" s="178">
        <f>COUNTIF(Q21:Q36,"Ja")</f>
        <v>0</v>
      </c>
      <c r="R37" s="135"/>
      <c r="S37" s="134"/>
      <c r="T37" s="135"/>
      <c r="U37" s="179">
        <f>SUM(U21:U36)</f>
        <v>0</v>
      </c>
      <c r="V37" s="180">
        <f>SUM(V21:V36)</f>
        <v>0</v>
      </c>
      <c r="W37" s="181">
        <f>SUM(W21:W36)</f>
        <v>0</v>
      </c>
      <c r="X37" s="182">
        <f>SUM(X21:X36)</f>
        <v>10</v>
      </c>
      <c r="Y37" s="183">
        <f>COUNTIF(Y21:Y36,"x")</f>
        <v>0</v>
      </c>
      <c r="Z37" s="184">
        <f>COUNTIF(Z21:Z36,"x")</f>
        <v>0</v>
      </c>
      <c r="AA37" s="174">
        <f>COUNTIF(AA21:AA36,"x")</f>
        <v>0</v>
      </c>
      <c r="AB37" s="185">
        <f>SUM(AB21:AB36)</f>
        <v>0</v>
      </c>
      <c r="AC37" s="185">
        <f>SUM(AC21:AC36)</f>
        <v>0</v>
      </c>
      <c r="AD37" s="185">
        <f>SUM(AD21:AD36)</f>
        <v>0</v>
      </c>
      <c r="AE37" s="183">
        <f>COUNTIF(AE21:AE36,"x")</f>
        <v>0</v>
      </c>
      <c r="AF37" s="186">
        <f>COUNTIF(AF21:AF36,"x")</f>
        <v>0</v>
      </c>
      <c r="AG37" s="187">
        <f>SUM(AG21:AG36)</f>
        <v>0</v>
      </c>
      <c r="AH37" s="188">
        <f>SUM(AH21:AH36)</f>
        <v>0</v>
      </c>
      <c r="AI37" s="183">
        <f>COUNTIF(AI21:AI36,"x")</f>
        <v>0</v>
      </c>
      <c r="AJ37" s="189">
        <f>COUNTIF(AJ21:AJ36,"x")</f>
        <v>0</v>
      </c>
      <c r="AK37" s="135"/>
      <c r="AU37" s="178">
        <f>C37</f>
        <v>0</v>
      </c>
      <c r="AV37" s="217"/>
      <c r="AW37" s="213">
        <f ca="1">SUM(AW21:AW36)</f>
        <v>0</v>
      </c>
      <c r="AX37" s="214"/>
      <c r="AY37" s="214"/>
      <c r="AZ37" s="214"/>
      <c r="BA37" s="215"/>
      <c r="BB37" s="216">
        <f>COUNTIF(BB21:BB36,"x")</f>
        <v>0</v>
      </c>
      <c r="BC37" s="216">
        <f>COUNTIF(BC21:BC36,"x")</f>
        <v>2</v>
      </c>
      <c r="BD37" s="218">
        <f>COUNTIF(BD21:BD36,"x")</f>
        <v>0</v>
      </c>
      <c r="BE37" s="219">
        <f>SUM(BE21:BE36)</f>
        <v>0</v>
      </c>
      <c r="BF37" s="178">
        <f>COUNTIF(BF21:BF36,"Ja")</f>
        <v>0</v>
      </c>
      <c r="BG37" s="135"/>
      <c r="BH37" s="135"/>
    </row>
    <row r="39" spans="2:60" ht="18.75" customHeight="1" x14ac:dyDescent="0.3">
      <c r="E39" s="80"/>
      <c r="F39" s="80"/>
      <c r="G39" s="81"/>
      <c r="L39" s="80"/>
      <c r="M39" s="80"/>
      <c r="N39" s="131"/>
      <c r="O39" s="80"/>
      <c r="P39" s="81"/>
      <c r="W39" s="79"/>
      <c r="X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</row>
    <row r="40" spans="2:60" ht="18.75" customHeight="1" x14ac:dyDescent="0.3">
      <c r="E40" s="80"/>
      <c r="F40" s="80"/>
      <c r="G40" s="81"/>
      <c r="N40" s="131"/>
      <c r="O40" s="80"/>
      <c r="P40" s="81"/>
      <c r="W40" s="79"/>
      <c r="X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</row>
    <row r="41" spans="2:60" ht="18.75" customHeight="1" x14ac:dyDescent="0.3">
      <c r="N41" s="131"/>
      <c r="O41" s="80"/>
      <c r="P41" s="81"/>
      <c r="W41" s="79"/>
      <c r="X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</row>
    <row r="42" spans="2:60" ht="14.4" customHeight="1" x14ac:dyDescent="0.3">
      <c r="N42" s="131"/>
      <c r="W42" s="79"/>
      <c r="X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</row>
    <row r="43" spans="2:60" ht="14.4" customHeight="1" x14ac:dyDescent="0.3">
      <c r="N43" s="131"/>
      <c r="W43" s="79"/>
      <c r="X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</row>
    <row r="44" spans="2:60" ht="14.4" customHeight="1" x14ac:dyDescent="0.3">
      <c r="N44" s="131"/>
      <c r="W44" s="79"/>
      <c r="X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</row>
    <row r="45" spans="2:60" ht="14.4" customHeight="1" x14ac:dyDescent="0.3">
      <c r="N45" s="131"/>
      <c r="W45" s="79"/>
      <c r="X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</row>
    <row r="46" spans="2:60" ht="14.4" customHeight="1" x14ac:dyDescent="0.3">
      <c r="N46" s="131"/>
      <c r="W46" s="83"/>
      <c r="X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</row>
    <row r="47" spans="2:60" ht="14.4" customHeight="1" x14ac:dyDescent="0.3">
      <c r="N47" s="131"/>
      <c r="O47" s="168"/>
      <c r="W47" s="83"/>
      <c r="X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</row>
    <row r="48" spans="2:60" ht="14.4" customHeight="1" x14ac:dyDescent="0.3">
      <c r="N48" s="131"/>
      <c r="W48" s="83"/>
      <c r="X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</row>
    <row r="49" spans="14:37" ht="14.4" customHeight="1" x14ac:dyDescent="0.3">
      <c r="N49" s="131"/>
      <c r="W49" s="83"/>
      <c r="X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4:37" x14ac:dyDescent="0.3">
      <c r="N50" s="131"/>
    </row>
    <row r="51" spans="14:37" x14ac:dyDescent="0.3">
      <c r="N51" s="131"/>
    </row>
    <row r="52" spans="14:37" x14ac:dyDescent="0.3">
      <c r="N52" s="131"/>
    </row>
    <row r="53" spans="14:37" x14ac:dyDescent="0.3">
      <c r="N53" s="131"/>
    </row>
  </sheetData>
  <protectedRanges>
    <protectedRange algorithmName="SHA-512" hashValue="7aPJ5VfZBMfmTKm36/kgg4M5YmNuz+ouMCGrvsPvW/CdHKt9SGXadLlSopkyqXqdm6q8RLs9kcpCTtJLQa4H5g==" saltValue="G9Kz3R5Va/w6gu/VatE7hg==" spinCount="100000" sqref="B17:BH20" name="Bereich1"/>
  </protectedRanges>
  <mergeCells count="77">
    <mergeCell ref="B2:E2"/>
    <mergeCell ref="F2:P2"/>
    <mergeCell ref="Q2:R2"/>
    <mergeCell ref="AU2:BH11"/>
    <mergeCell ref="B3:E3"/>
    <mergeCell ref="F3:P3"/>
    <mergeCell ref="Q3:AF3"/>
    <mergeCell ref="C4:AA11"/>
    <mergeCell ref="AG4:AK4"/>
    <mergeCell ref="AG11:AK11"/>
    <mergeCell ref="BE13:BF13"/>
    <mergeCell ref="BG13:BH13"/>
    <mergeCell ref="B14:E14"/>
    <mergeCell ref="F14:J14"/>
    <mergeCell ref="K14:M14"/>
    <mergeCell ref="N14:P14"/>
    <mergeCell ref="Q14:R14"/>
    <mergeCell ref="AU14:AV14"/>
    <mergeCell ref="AW14:AZ14"/>
    <mergeCell ref="BA14:BB14"/>
    <mergeCell ref="B13:E13"/>
    <mergeCell ref="F13:J13"/>
    <mergeCell ref="AU13:AV13"/>
    <mergeCell ref="AW13:AZ13"/>
    <mergeCell ref="BA13:BB13"/>
    <mergeCell ref="BC13:BD13"/>
    <mergeCell ref="BC14:BD14"/>
    <mergeCell ref="BE14:BF14"/>
    <mergeCell ref="BG14:BH14"/>
    <mergeCell ref="B15:E15"/>
    <mergeCell ref="F15:J15"/>
    <mergeCell ref="K15:M15"/>
    <mergeCell ref="N15:P15"/>
    <mergeCell ref="AU15:AZ15"/>
    <mergeCell ref="BA15:BB15"/>
    <mergeCell ref="BC15:BD15"/>
    <mergeCell ref="BE15:BF15"/>
    <mergeCell ref="BG15:BH15"/>
    <mergeCell ref="B16:AF16"/>
    <mergeCell ref="B17:B20"/>
    <mergeCell ref="C17:O17"/>
    <mergeCell ref="P17:R17"/>
    <mergeCell ref="S17:AF17"/>
    <mergeCell ref="AG17:AK17"/>
    <mergeCell ref="AU17:BC17"/>
    <mergeCell ref="BD17:BH17"/>
    <mergeCell ref="C18:C19"/>
    <mergeCell ref="D18:D19"/>
    <mergeCell ref="E18:F18"/>
    <mergeCell ref="G18:H18"/>
    <mergeCell ref="I18:I19"/>
    <mergeCell ref="BF18:BG18"/>
    <mergeCell ref="AG18:AH18"/>
    <mergeCell ref="AI18:AJ18"/>
    <mergeCell ref="B21:B36"/>
    <mergeCell ref="AB18:AB19"/>
    <mergeCell ref="AC18:AC19"/>
    <mergeCell ref="AD18:AD19"/>
    <mergeCell ref="AF18:AF19"/>
    <mergeCell ref="S18:S19"/>
    <mergeCell ref="T18:T19"/>
    <mergeCell ref="U18:V18"/>
    <mergeCell ref="W18:W19"/>
    <mergeCell ref="X18:X19"/>
    <mergeCell ref="Y18:AA18"/>
    <mergeCell ref="L18:M18"/>
    <mergeCell ref="N18:N19"/>
    <mergeCell ref="D37:I37"/>
    <mergeCell ref="AW18:AX18"/>
    <mergeCell ref="AY18:AZ18"/>
    <mergeCell ref="BB18:BC18"/>
    <mergeCell ref="BD18:BD19"/>
    <mergeCell ref="O18:O19"/>
    <mergeCell ref="P18:P19"/>
    <mergeCell ref="Q18:Q19"/>
    <mergeCell ref="R18:R19"/>
    <mergeCell ref="J18:K18"/>
  </mergeCells>
  <conditionalFormatting sqref="C21:C26 C27:D36 S21:X36">
    <cfRule type="expression" dxfId="291" priority="51">
      <formula>$T21="punktuelle Reparatur + Linern"</formula>
    </cfRule>
  </conditionalFormatting>
  <conditionalFormatting sqref="C21:C26 S21:X36 C27:D36">
    <cfRule type="expression" dxfId="290" priority="32">
      <formula>$T21="Erneuern"</formula>
    </cfRule>
    <cfRule type="expression" dxfId="289" priority="30">
      <formula>$T21="Linern"</formula>
    </cfRule>
    <cfRule type="expression" dxfId="288" priority="31">
      <formula>AND($U21&lt;&gt;"",$U21&lt;&gt;"-")</formula>
    </cfRule>
  </conditionalFormatting>
  <conditionalFormatting sqref="C21:C26 T21:X36 C27:D36">
    <cfRule type="expression" dxfId="287" priority="26">
      <formula>$T21="Kein Handlungsbedarf"</formula>
    </cfRule>
    <cfRule type="expression" dxfId="286" priority="27">
      <formula>OR($M21="x",$L21="x")</formula>
    </cfRule>
  </conditionalFormatting>
  <conditionalFormatting sqref="C21:C27 C28:D36">
    <cfRule type="expression" dxfId="285" priority="50">
      <formula>$AK21&lt;&gt;""</formula>
    </cfRule>
  </conditionalFormatting>
  <conditionalFormatting sqref="C27:D36 S21:X36 C21:C26">
    <cfRule type="expression" dxfId="284" priority="49">
      <formula>$T21="punktuelle Reparatur"</formula>
    </cfRule>
  </conditionalFormatting>
  <conditionalFormatting sqref="D21:D22">
    <cfRule type="expression" dxfId="283" priority="15">
      <formula>$AK21&lt;&gt;""</formula>
    </cfRule>
    <cfRule type="expression" dxfId="282" priority="9">
      <formula>$T21="Kein Handlungsbedarf"</formula>
    </cfRule>
    <cfRule type="expression" dxfId="281" priority="10">
      <formula>OR($M21="x",$L21="x")</formula>
    </cfRule>
    <cfRule type="expression" dxfId="280" priority="11">
      <formula>$T21="Linern"</formula>
    </cfRule>
    <cfRule type="expression" dxfId="279" priority="12">
      <formula>AND($U21&lt;&gt;"",$U21&lt;&gt;"-")</formula>
    </cfRule>
    <cfRule type="expression" dxfId="278" priority="13">
      <formula>$T21="Erneuern"</formula>
    </cfRule>
    <cfRule type="expression" dxfId="277" priority="14">
      <formula>$T21="punktuelle Reparatur"</formula>
    </cfRule>
    <cfRule type="expression" dxfId="276" priority="16">
      <formula>$T21="punktuelle Reparatur + Linern"</formula>
    </cfRule>
  </conditionalFormatting>
  <conditionalFormatting sqref="D21:D25 C21:C26 E21:AK26 AU21:BH36 C27:AK36 N39:N53">
    <cfRule type="cellIs" dxfId="275" priority="25" operator="equal">
      <formula>"?"</formula>
    </cfRule>
  </conditionalFormatting>
  <conditionalFormatting sqref="D21:D25">
    <cfRule type="expression" dxfId="274" priority="129">
      <formula>$T22="Erneuern"</formula>
    </cfRule>
    <cfRule type="expression" dxfId="273" priority="128">
      <formula>AND($U22&lt;&gt;"",$U22&lt;&gt;"-")</formula>
    </cfRule>
    <cfRule type="expression" dxfId="272" priority="127">
      <formula>$T22="Linern"</formula>
    </cfRule>
    <cfRule type="expression" dxfId="271" priority="154">
      <formula>OR($L22=1,$M22=1)</formula>
    </cfRule>
    <cfRule type="expression" dxfId="270" priority="131">
      <formula>$T22="punktuelle Reparatur + Linern"</formula>
    </cfRule>
    <cfRule type="expression" dxfId="269" priority="130">
      <formula>$T22="punktuelle Reparatur"</formula>
    </cfRule>
    <cfRule type="expression" dxfId="268" priority="144">
      <formula>$T22="Kein Handlungsbedarf"</formula>
    </cfRule>
    <cfRule type="expression" dxfId="267" priority="145">
      <formula>OR($M22="x",$L22="x")</formula>
    </cfRule>
  </conditionalFormatting>
  <conditionalFormatting sqref="D25">
    <cfRule type="expression" dxfId="266" priority="4">
      <formula>AND($U25&lt;&gt;"",$U25&lt;&gt;"-")</formula>
    </cfRule>
    <cfRule type="expression" dxfId="265" priority="5">
      <formula>$T25="Erneuern"</formula>
    </cfRule>
    <cfRule type="expression" dxfId="264" priority="6">
      <formula>$T25="punktuelle Reparatur"</formula>
    </cfRule>
    <cfRule type="expression" dxfId="263" priority="7">
      <formula>$AK25&lt;&gt;""</formula>
    </cfRule>
    <cfRule type="expression" dxfId="262" priority="8">
      <formula>$T25="punktuelle Reparatur + Linern"</formula>
    </cfRule>
    <cfRule type="expression" dxfId="261" priority="1">
      <formula>$T25="Kein Handlungsbedarf"</formula>
    </cfRule>
    <cfRule type="expression" dxfId="260" priority="2">
      <formula>OR($M25="x",$L25="x")</formula>
    </cfRule>
    <cfRule type="expression" dxfId="259" priority="3">
      <formula>$T25="Linern"</formula>
    </cfRule>
  </conditionalFormatting>
  <conditionalFormatting sqref="E21:E36">
    <cfRule type="expression" dxfId="258" priority="29">
      <formula>AND($L21="x",$M21="x")</formula>
    </cfRule>
  </conditionalFormatting>
  <conditionalFormatting sqref="F21:I27 I28:I29 D27 AV21:AV36 F28:H36">
    <cfRule type="expression" dxfId="257" priority="46">
      <formula>OR($L21=1,$M21=1)</formula>
    </cfRule>
  </conditionalFormatting>
  <conditionalFormatting sqref="G23:G36">
    <cfRule type="expression" dxfId="256" priority="45">
      <formula>OR($L23=1,$M23=1)</formula>
    </cfRule>
  </conditionalFormatting>
  <conditionalFormatting sqref="I21:I36">
    <cfRule type="expression" dxfId="255" priority="43" stopIfTrue="1">
      <formula>$I21&gt;=300</formula>
    </cfRule>
  </conditionalFormatting>
  <conditionalFormatting sqref="L21:M36">
    <cfRule type="expression" dxfId="254" priority="47">
      <formula>AND($L21="x",$M21="x")</formula>
    </cfRule>
  </conditionalFormatting>
  <conditionalFormatting sqref="N39:N53">
    <cfRule type="expression" dxfId="253" priority="61">
      <formula>OR($L22=1,$M22=1)</formula>
    </cfRule>
  </conditionalFormatting>
  <conditionalFormatting sqref="O21:O27">
    <cfRule type="expression" dxfId="252" priority="44">
      <formula>OR($L21=1,$M21=1)</formula>
    </cfRule>
  </conditionalFormatting>
  <conditionalFormatting sqref="Q21:Q36">
    <cfRule type="expression" dxfId="251" priority="28">
      <formula>$Q21="Ja"</formula>
    </cfRule>
  </conditionalFormatting>
  <conditionalFormatting sqref="S21:S36">
    <cfRule type="expression" dxfId="250" priority="34">
      <formula>$S21=""</formula>
    </cfRule>
  </conditionalFormatting>
  <conditionalFormatting sqref="T21:AJ36 L21:L36 Q21:R36 N21:N36">
    <cfRule type="expression" dxfId="249" priority="60">
      <formula>($M21="x")</formula>
    </cfRule>
  </conditionalFormatting>
  <conditionalFormatting sqref="T21:AJ36 M21:O36 BD21:BE36 Q21:R36">
    <cfRule type="expression" dxfId="248" priority="59">
      <formula>($L21="x")</formula>
    </cfRule>
  </conditionalFormatting>
  <conditionalFormatting sqref="U21:U36 Y21:Y36 J21:J36 AB21:AB36">
    <cfRule type="expression" dxfId="247" priority="57">
      <formula>NOT(OR($K21="",$K21="-"))</formula>
    </cfRule>
  </conditionalFormatting>
  <conditionalFormatting sqref="U21:U36">
    <cfRule type="expression" dxfId="246" priority="53">
      <formula>NOT(OR($V21="",$V21="-"))</formula>
    </cfRule>
  </conditionalFormatting>
  <conditionalFormatting sqref="U21:V36">
    <cfRule type="expression" dxfId="245" priority="52">
      <formula>OR($T21="Erneuern",$T21="punktuelle Reparatur")</formula>
    </cfRule>
  </conditionalFormatting>
  <conditionalFormatting sqref="U21:X36">
    <cfRule type="expression" dxfId="244" priority="55">
      <formula>$T21="Kein Handlungsbedarf"</formula>
    </cfRule>
  </conditionalFormatting>
  <conditionalFormatting sqref="V21:V36 Z21:AA36 K21:K36 AD21:AE36">
    <cfRule type="expression" dxfId="243" priority="56">
      <formula>($J21="x")</formula>
    </cfRule>
  </conditionalFormatting>
  <conditionalFormatting sqref="V21:V36">
    <cfRule type="expression" dxfId="242" priority="58">
      <formula>NOT(OR($U21="",$U21="-"))</formula>
    </cfRule>
  </conditionalFormatting>
  <conditionalFormatting sqref="X21:X36">
    <cfRule type="expression" dxfId="241" priority="33">
      <formula>$T21="Linern"</formula>
    </cfRule>
  </conditionalFormatting>
  <conditionalFormatting sqref="Y21:AA36">
    <cfRule type="expression" dxfId="240" priority="48">
      <formula>OR(AND($Y21="x",$Z21="x"),AND($Y21="x",$AA21="x"),AND($Z21="x",$AA21="x"))</formula>
    </cfRule>
  </conditionalFormatting>
  <conditionalFormatting sqref="AI21:AJ36">
    <cfRule type="expression" dxfId="239" priority="54">
      <formula>OR(AND($U21="",$V21=""),AND($U21="-",$V21="-"))</formula>
    </cfRule>
  </conditionalFormatting>
  <conditionalFormatting sqref="AW28:AW36">
    <cfRule type="expression" dxfId="238" priority="39">
      <formula>OR($L28=1,$M28=1)</formula>
    </cfRule>
  </conditionalFormatting>
  <conditionalFormatting sqref="BB21:BB36">
    <cfRule type="expression" dxfId="237" priority="41">
      <formula>NOT(OR($K21="",$K21="-"))</formula>
    </cfRule>
  </conditionalFormatting>
  <conditionalFormatting sqref="BC21:BC36">
    <cfRule type="expression" dxfId="236" priority="42">
      <formula>($J21="x")</formula>
    </cfRule>
  </conditionalFormatting>
  <conditionalFormatting sqref="BD21:BD36">
    <cfRule type="expression" dxfId="235" priority="40">
      <formula>($M21="x")</formula>
    </cfRule>
  </conditionalFormatting>
  <conditionalFormatting sqref="BE21:BE36">
    <cfRule type="expression" dxfId="234" priority="38">
      <formula>OR($L21=1,$M21=1)</formula>
    </cfRule>
  </conditionalFormatting>
  <conditionalFormatting sqref="BF21:BF36">
    <cfRule type="expression" dxfId="233" priority="35">
      <formula>$BF21=""</formula>
    </cfRule>
  </conditionalFormatting>
  <conditionalFormatting sqref="BF21:BH36">
    <cfRule type="expression" dxfId="232" priority="37">
      <formula>($M21="x")</formula>
    </cfRule>
    <cfRule type="expression" dxfId="231" priority="36">
      <formula>($L21="x")</formula>
    </cfRule>
  </conditionalFormatting>
  <dataValidations count="46">
    <dataValidation type="list" allowBlank="1" showInputMessage="1" showErrorMessage="1" sqref="Q21:Q36" xr:uid="{C33249A4-B30F-4ECE-BDA7-455695888460}">
      <formula1>"Ja,Nein"</formula1>
    </dataValidation>
    <dataValidation allowBlank="1" showInputMessage="1" showErrorMessage="1" promptTitle="Info" prompt="Hier soll die Nummer eingetragen werden, welche der Haltung in der Zeichnung zugewiesen wurde." sqref="C18" xr:uid="{80F666F8-133F-4D1C-9A18-48A23C3D8E4A}"/>
    <dataValidation allowBlank="1" showInputMessage="1" showErrorMessage="1" promptTitle="Info" prompt="Die Leitungsbezeichnung kann den Dokumenten der Sielbefahrung entnommen werden._x000a_(Bsp. 68404012SE02)" sqref="D18:D19" xr:uid="{C37F006D-7144-4669-A9E1-428DCE1D5347}"/>
    <dataValidation allowBlank="1" showInputMessage="1" showErrorMessage="1" promptTitle="Info" prompt="Hier wird die Stationierung des Anschlusses entlang der Haltung und deren Lage im Siel festgehalten. _x000a_Betrachtet, wenn in Fließrichtung befahren wurde." sqref="E18:F18" xr:uid="{2EEF79D6-04F1-4E5E-B7A4-715A64F862A7}"/>
    <dataValidation allowBlank="1" showInputMessage="1" showErrorMessage="1" promptTitle="Info" prompt="Wieivel Meter ist der Anschluss vom Beginn der Haltung entfernt._x000a_Gemessen, wenn in Fließrichtung befahren wurde." sqref="E19" xr:uid="{8C0581D2-2E4D-4CC7-932C-33556F70952C}"/>
    <dataValidation allowBlank="1" showInputMessage="1" showErrorMessage="1" promptTitle="Info" prompt="Lage des Anschlusses, wenn man die Haltung entlang schaut. Dargestellt in Form einer Uhrzeit. Liegt der Anschluss also mittig rechts, entspräche dies 3 Uhr." sqref="F19" xr:uid="{567E427F-606D-4428-879F-EFAE790AE1CE}"/>
    <dataValidation allowBlank="1" showInputMessage="1" showErrorMessage="1" promptTitle="Info" prompt="Eintragung der Dimensionierung der Anschlussleitung in DN." sqref="I18:I19" xr:uid="{219354C8-D2B7-48AB-9D1D-8BF85C7E29B7}"/>
    <dataValidation allowBlank="1" showInputMessage="1" showErrorMessage="1" promptTitle="Info" prompt="Prüfen ob es sich bei dem Anschluss um einen Straßenablauf oder einen Hausanschluss handelt." sqref="J18:K18" xr:uid="{0849AE63-DF17-4DF2-A545-35B0932435B7}"/>
    <dataValidation allowBlank="1" showInputMessage="1" showErrorMessage="1" promptTitle="Info" prompt="Hier ankreuzen, wenn es sich bei dem Anschluss um einen Straßenablauf handelt." sqref="J19" xr:uid="{8B09B8D3-D65F-4D84-B9F0-DC825FAFB46B}"/>
    <dataValidation allowBlank="1" showInputMessage="1" showErrorMessage="1" promptTitle="Info" prompt="Wenn es sich bei dem Anschluss um einen Hausanschluss handelt, dann hier die Hausnummer eintragen, zu welcher dieser gehört." sqref="K19" xr:uid="{F3D9BCB8-4BBD-49F6-B7FC-72F2A8E486E3}"/>
    <dataValidation allowBlank="1" showInputMessage="1" showErrorMessage="1" promptTitle="Info" prompt="Hier wird die Stationierung des Anschlusses entlang der Haltung und deren Lage im Siel festgehalten. _x000a_Betrachtet, wenn gegen Fließrichtung befahren wurde." sqref="G18:H18" xr:uid="{F970508E-CABE-4538-9748-C546760962F6}"/>
    <dataValidation allowBlank="1" showInputMessage="1" showErrorMessage="1" promptTitle="Info" prompt="Wieivel Meter ist der Anschluss vom Beginn der Haltung entfernt._x000a_Gemessen, wenn gegen Fließrichtung befahren wurde." sqref="G19" xr:uid="{C03DCB3E-8213-41AC-897A-613759C5B0EE}"/>
    <dataValidation allowBlank="1" showInputMessage="1" showErrorMessage="1" promptTitle="Info" prompt="Lage des Anschlusses, wenn man die Haltung entlang schaut. Dargestellt in Form einer Uhrzeit. Liegt der Anschluss also mittig und rechts, entspräche dies 3 Uhr." sqref="H19" xr:uid="{C14A9BE4-003B-4047-8674-B2B976B068C3}"/>
    <dataValidation allowBlank="1" showInputMessage="1" showErrorMessage="1" promptTitle="Info" prompt="Abfrage ob der Anschluss verschlossen ist. Wenn zutrffend dann mit einem &quot;x&quot; ausfüllen, ansonsten mit einem &quot;-&quot; ausfüllen." sqref="L18:M18" xr:uid="{3DC4AF01-D4D1-4887-8437-2F0796016EE3}"/>
    <dataValidation allowBlank="1" showInputMessage="1" showErrorMessage="1" promptTitle="Info" prompt="Wenn der Anschluss direkt am Siel verschlossen ist, dann hier ankreuzen." sqref="L19" xr:uid="{EC9B34AC-0E87-45D8-AF3B-09225A074443}"/>
    <dataValidation allowBlank="1" showInputMessage="1" showErrorMessage="1" promptTitle="Info" prompt="Wenn der Anschluss innerhalb der Anschlussleitung verschlossen ist, dann hier ankreuzen." sqref="M19" xr:uid="{724CC55F-73AB-4D23-A8A7-D66197A60806}"/>
    <dataValidation allowBlank="1" showInputMessage="1" showErrorMessage="1" promptTitle="Info" prompt="Hier einfach die Länge der Anschlussleitung eintragen. DIese kann der Auswertung der Kanalbefahrung entnommen werden." sqref="O18:O19" xr:uid="{856732B3-8F50-46C3-98CA-D624B202D0AF}"/>
    <dataValidation allowBlank="1" showInputMessage="1" showErrorMessage="1" promptTitle="Info" prompt="Hier einen kurzen Kommentar, in welchem Zustand sich die Einbindung befindet. Der Kommentar bezieht sich hier NUR auf die Einbindung, nicht auf den Zustand der AL selbst." sqref="P18:P19" xr:uid="{29E44C85-7E00-4D89-9284-F33DBFF8EF6E}"/>
    <dataValidation allowBlank="1" showInputMessage="1" showErrorMessage="1" promptTitle="Info" prompt="Soll die Einbindung nach der Sanierung geöffnet werden oder verschlossen bleiben? Bei Auswahl von Ja, wird die Zeile gelb markiert um darauf hinzuweisen, dass hier auf jeden Fall Handlungsbedarf besteht.         " sqref="Q18:Q19" xr:uid="{90867DF8-4C29-4017-AB93-42BC616FBB61}"/>
    <dataValidation allowBlank="1" showInputMessage="1" showErrorMessage="1" promptTitle="Info" prompt="Hier auswählen ob und welche Maßnahme für die AL notwendig ist. Die Zeilen werden nach Auswahl farblich markiert um einen besseren Überblick zu erhalten welcher Handlungsbedarf besteht." sqref="T18:T19" xr:uid="{8C3DB4DF-7AA4-4461-843C-41C053091C02}"/>
    <dataValidation allowBlank="1" showInputMessage="1" showErrorMessage="1" promptTitle="Info" prompt="Wenn als Maßnahme Linern gewählt wurde, muss hier eingetragen werden von wo dieser eingezogen wird." sqref="U18:V18" xr:uid="{E1777C84-4462-4AB7-9C62-B68405D11339}"/>
    <dataValidation allowBlank="1" showInputMessage="1" showErrorMessage="1" promptTitle="Info" prompt="In dieser Zeile die Meter der zu sanierenden Strecke eintragen, falls der Liner aus dem Straßenablauf eingezogen wird." sqref="U19" xr:uid="{D5E1D32F-9B5B-4291-A812-30E1492490D5}"/>
    <dataValidation allowBlank="1" showInputMessage="1" showErrorMessage="1" promptTitle="Info" prompt="In dieser Zeile die Meter der zu sanierenden Strecke eintragen, falls der Liner aus einer Kopfbaugrube oder einem Revisionsschacht eingezogen wird." sqref="V19" xr:uid="{3514493C-C189-4A29-9F94-715017CE9883}"/>
    <dataValidation allowBlank="1" showInputMessage="1" showErrorMessage="1" promptTitle="Info" prompt="Wieviele Reparaturbaugruben sind bei einer punktuellen Erneuerung notwendig._x000a_Diese können auch notwendig werden, falls ein Liner eingezogen wird und an einer Stelle zusätzlich punktuell repariert werden muss." sqref="W18:W19" xr:uid="{CE3B7F0B-944F-4C1F-9678-B45DC38276BA}"/>
    <dataValidation allowBlank="1" showInputMessage="1" showErrorMessage="1" promptTitle="Info" prompt="Wieviele Meter Baugrube werden zur Erneuerung der Haltung notwendig. Hauptsächlich wenn die AL in offener Bauweise erneuert werden muss. Bei punktuellen Reparaturen werden die Baugruben nach Stück erfasst." sqref="X18:X19" xr:uid="{B0E496F7-F34B-45E9-BD1A-43E000AE13C8}"/>
    <dataValidation allowBlank="1" showInputMessage="1" showErrorMessage="1" promptTitle="Info" prompt="Wo wird die Vorflut angeschlossen um die AL trocken zu halten." sqref="Y18:AA18" xr:uid="{75105AA8-0FEF-4048-8739-01CE0945292C}"/>
    <dataValidation allowBlank="1" showInputMessage="1" showErrorMessage="1" promptTitle="Info" prompt="Ankreuzen, wenn es sich bei der AL um einen Straßenablauf handelt und dieser einfach abgedeckt wird, um zu verhindern, dass dort Wasser hinein fließen kann." sqref="Y19" xr:uid="{16686278-F0EC-4F38-8119-886080D98DA3}"/>
    <dataValidation allowBlank="1" showInputMessage="1" showErrorMessage="1" promptTitle="Info" prompt="Es wird eine Kopfbaugrube erstellt, um die Vorflut dort anschließen zu können._x000a_Meistens bei Hausanschlüssen, die über keinen Revisionsschacht verfügen." sqref="Z19" xr:uid="{7400CCBB-D0F4-4CBE-BA35-FCDE488566FD}"/>
    <dataValidation allowBlank="1" showInputMessage="1" showErrorMessage="1" promptTitle="Info" prompt="Anschluss der Vorflut an einen Revisionsschacht." sqref="AA19" xr:uid="{7278B05F-0D04-4166-89CB-D714171E0E9E}"/>
    <dataValidation allowBlank="1" showInputMessage="1" showErrorMessage="1" promptTitle="Info" prompt="Die Reinigung und Befahrung erfolgt aus dem Straßenablauf. BItte die zu befahrenden Meter angeben." sqref="AB18:AB19" xr:uid="{8A72CAB0-9F46-4ED3-A906-ECB9DADA9D5B}"/>
    <dataValidation allowBlank="1" showInputMessage="1" showErrorMessage="1" promptTitle="Info" prompt="Die Reinigung und Befahrung erfolgt direkt aus dem Siel heraus, an dem die AL angeschlossen ist. BItte die zu befahrenden Meter angeben." sqref="AC18:AC19" xr:uid="{2E87FCCA-7D4D-47D5-A43F-9175AEFEB9CC}"/>
    <dataValidation allowBlank="1" showInputMessage="1" showErrorMessage="1" promptTitle="Info" prompt="Die Reinigung und Befahrung erfolgt aus einem Revisionsschacht. BItte die zu befahrenden Meter angeben." sqref="AD18:AD19" xr:uid="{57BF9FDD-884B-44C7-A304-79F687333732}"/>
    <dataValidation allowBlank="1" showInputMessage="1" showErrorMessage="1" promptTitle="Info" prompt="Ankreuzen, falls eine rein optische Prüfung notwendig ist, um zu prüfen ob die AL überhaupt in Betrieb ist. Sprich hinein schauen und bewerten." sqref="AE18" xr:uid="{7D874934-069E-4D73-8568-924BEFFE5E3C}"/>
    <dataValidation allowBlank="1" showInputMessage="1" showErrorMessage="1" promptTitle="Info" prompt="Hiermit ist die Zweipunktortung gemeint und ob eine solche notwendig ist." sqref="AF18:AF19" xr:uid="{3723EE92-2A5C-4F6D-8424-C3C038A30150}"/>
    <dataValidation allowBlank="1" showInputMessage="1" showErrorMessage="1" promptTitle="Info" prompt="Sind Arbeiten innerhalb der AL notwendig, um diese von Bewuchs oder sonstiger Beeinträchtigung zu befreien? Falls nötig, eintragen wieviele Stunden mit Fräse oder Kettenschleuder gearbeitet werden muss. Alternativ mit &quot;-&quot; ausfüllen." sqref="AG18:AH18" xr:uid="{FB1F538F-7EB2-4FF2-9A80-0D21884F571E}"/>
    <dataValidation allowBlank="1" showInputMessage="1" showErrorMessage="1" promptTitle="Info" prompt="Wieviele Stunden wird ein Fräsen innerhalb der AL notwendig sein?" sqref="AG19" xr:uid="{2A3E2929-A751-4DEB-BB93-9202882A0138}"/>
    <dataValidation allowBlank="1" showInputMessage="1" showErrorMessage="1" promptTitle="Info" prompt="Wieviele Stunden wird die Kettenschleuder notwendig sein, um die Beeinträchtigungen innerhalb der AL zu entfernen?" sqref="AH19" xr:uid="{408D7041-4BB3-413F-B058-BF7B9CF2756C}"/>
    <dataValidation allowBlank="1" showInputMessage="1" showErrorMessage="1" promptTitle="Info" prompt="Diese Zulagen kommen alternativ zum tragen, falls die AL mit einem Liner saniert wird." sqref="AI18:AJ18" xr:uid="{CB3A8E01-6953-4DED-8419-A5CE3CD82AAD}"/>
    <dataValidation allowBlank="1" showInputMessage="1" showErrorMessage="1" promptTitle="Info" prompt="Falls die Länge des zu sanierenden Liners mehr als 5m beträgt, wird eine Zulage berechnet. Diese Zeile füllt sich falls zutreffend automatisch aus." sqref="AI19" xr:uid="{62A39C35-9F5D-429C-B6A8-8B17AF718299}"/>
    <dataValidation allowBlank="1" showInputMessage="1" showErrorMessage="1" promptTitle="Info" prompt="Falls der Liner gegen Fließrichtung eingebaut werden muss, kommt eine Zulage zum tragen. In diesem Falle bitte hier mit einem &quot;x&quot; markieren." sqref="AJ19" xr:uid="{F7A458CA-14DE-49B1-9601-6AD24903B48F}"/>
    <dataValidation allowBlank="1" showInputMessage="1" showErrorMessage="1" promptTitle="Info" prompt="Hier können zusätzliche Notizen eingetragen werden, um sich z.b. selbst einen Reminder zu der AL zu notieren." sqref="AK18" xr:uid="{77B378F7-B752-446B-87D5-7C13D83873EB}"/>
    <dataValidation type="list" showInputMessage="1" showErrorMessage="1" sqref="R21:R36" xr:uid="{ECC093EE-8A7B-40A3-8DC8-E4B7074C626B}">
      <formula1>"Kein Handlungsbedarf,Handlaminat,Hutprofil,Verpressen,zurückl. Einbingsb. Spachteln,"</formula1>
    </dataValidation>
    <dataValidation allowBlank="1" showInputMessage="1" showErrorMessage="1" promptTitle="Info" prompt="Hier einen Kommentar eintragen in welchem Zustand sich die AL befindet, was Besonderheiteneiten sind und ob Vorarbeiten (Fräsen, Kettenschleuder, etc.) notwendig sind." sqref="S18:S19" xr:uid="{51BC2623-DD04-464C-B822-C49ECB8705E6}"/>
    <dataValidation allowBlank="1" showInputMessage="1" showErrorMessage="1" promptTitle="Info" prompt="Gibt es innerhalb der Anschlussleitung einen weiteren Anschluss, welcher sich im öffentlichen Bereich befindet? Unteranschlüsse im Privaten Bereich sind nicht zu beachten." sqref="N18:N19" xr:uid="{87EB99E0-4931-4C38-A5AD-7E9D64090D06}"/>
    <dataValidation allowBlank="1" showInputMessage="1" showErrorMessage="1" promptTitle="Info" prompt="Auswählen ob oder wie die Einbindung erfolgen soll." sqref="R18:R19" xr:uid="{C0AEA700-B18D-4058-8A1C-DF94CF266FE9}"/>
    <dataValidation type="list" allowBlank="1" showInputMessage="1" showErrorMessage="1" sqref="T21:T36" xr:uid="{1FE598AE-473B-4D53-94F8-A4D20EBF82F3}">
      <formula1>"Kein Handlungsbedarf,Linern,Erneuern,punktuelle Reparatur,punktuelle Reparatur + Linern"</formula1>
    </dataValidation>
  </dataValidations>
  <pageMargins left="0.7" right="0.7" top="0.78740157499999996" bottom="0.78740157499999996" header="0.3" footer="0.3"/>
  <pageSetup paperSize="9" orientation="portrait" horizontalDpi="30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7EF5B-3316-4480-9D21-0F98560ED842}">
  <sheetPr>
    <pageSetUpPr fitToPage="1"/>
  </sheetPr>
  <dimension ref="B2:BH53"/>
  <sheetViews>
    <sheetView showZeros="0" zoomScale="85" zoomScaleNormal="85" workbookViewId="0">
      <selection activeCell="F2" sqref="F2:P3"/>
    </sheetView>
  </sheetViews>
  <sheetFormatPr baseColWidth="10" defaultRowHeight="14.4" x14ac:dyDescent="0.3"/>
  <cols>
    <col min="1" max="2" width="4.88671875" style="8" customWidth="1"/>
    <col min="3" max="3" width="11.33203125" style="8" bestFit="1" customWidth="1"/>
    <col min="4" max="4" width="15.109375" style="8" customWidth="1"/>
    <col min="5" max="5" width="12.33203125" style="8" bestFit="1" customWidth="1"/>
    <col min="6" max="6" width="7.6640625" style="8" customWidth="1"/>
    <col min="7" max="7" width="12.33203125" style="82" bestFit="1" customWidth="1"/>
    <col min="8" max="8" width="7.6640625" style="82" customWidth="1"/>
    <col min="9" max="9" width="8.5546875" style="82" customWidth="1"/>
    <col min="10" max="10" width="8.33203125" style="8" customWidth="1"/>
    <col min="11" max="11" width="8.5546875" style="82" customWidth="1"/>
    <col min="12" max="12" width="7.6640625" style="82" customWidth="1"/>
    <col min="13" max="13" width="8.6640625" style="82" customWidth="1"/>
    <col min="14" max="14" width="8.5546875" style="8" bestFit="1" customWidth="1"/>
    <col min="15" max="15" width="9.5546875" style="82" bestFit="1" customWidth="1"/>
    <col min="16" max="16" width="23.44140625" style="8" customWidth="1"/>
    <col min="17" max="17" width="8" style="8" bestFit="1" customWidth="1"/>
    <col min="18" max="18" width="18.6640625" style="8" customWidth="1"/>
    <col min="19" max="19" width="29.109375" style="8" customWidth="1"/>
    <col min="20" max="20" width="19.33203125" style="8" bestFit="1" customWidth="1"/>
    <col min="21" max="21" width="12.44140625" style="8" customWidth="1"/>
    <col min="22" max="22" width="11.88671875" style="8" customWidth="1"/>
    <col min="23" max="24" width="10.6640625" style="8" customWidth="1"/>
    <col min="25" max="25" width="10.109375" style="8" customWidth="1"/>
    <col min="26" max="27" width="7.6640625" style="8" bestFit="1" customWidth="1"/>
    <col min="28" max="28" width="10.109375" style="8" bestFit="1" customWidth="1"/>
    <col min="29" max="29" width="9" style="8" customWidth="1"/>
    <col min="30" max="30" width="8.5546875" style="8" customWidth="1"/>
    <col min="31" max="31" width="9.88671875" style="8" bestFit="1" customWidth="1"/>
    <col min="32" max="32" width="7.6640625" style="8" bestFit="1" customWidth="1"/>
    <col min="33" max="33" width="10.5546875" style="8" customWidth="1"/>
    <col min="34" max="34" width="10.44140625" style="8" customWidth="1"/>
    <col min="35" max="36" width="11.5546875" style="8" bestFit="1" customWidth="1"/>
    <col min="37" max="37" width="32" style="8" customWidth="1"/>
    <col min="38" max="49" width="11.44140625" style="8"/>
    <col min="50" max="50" width="7" style="8" customWidth="1"/>
    <col min="51" max="51" width="11.44140625" style="8"/>
    <col min="52" max="52" width="7.109375" style="8" customWidth="1"/>
    <col min="53" max="58" width="11.44140625" style="8"/>
    <col min="59" max="59" width="16" style="8" bestFit="1" customWidth="1"/>
    <col min="60" max="60" width="24" style="8" customWidth="1"/>
    <col min="61" max="255" width="11.44140625" style="8"/>
    <col min="256" max="256" width="11.109375" style="8" bestFit="1" customWidth="1"/>
    <col min="257" max="257" width="10.33203125" style="8" bestFit="1" customWidth="1"/>
    <col min="258" max="258" width="7.109375" style="8" bestFit="1" customWidth="1"/>
    <col min="259" max="259" width="12.44140625" style="8" customWidth="1"/>
    <col min="260" max="260" width="6.6640625" style="8" bestFit="1" customWidth="1"/>
    <col min="261" max="261" width="5" style="8" bestFit="1" customWidth="1"/>
    <col min="262" max="262" width="5.33203125" style="8" bestFit="1" customWidth="1"/>
    <col min="263" max="263" width="3.109375" style="8" bestFit="1" customWidth="1"/>
    <col min="264" max="264" width="9" style="8" customWidth="1"/>
    <col min="265" max="265" width="7" style="8" bestFit="1" customWidth="1"/>
    <col min="266" max="266" width="6" style="8" bestFit="1" customWidth="1"/>
    <col min="267" max="267" width="16.109375" style="8" customWidth="1"/>
    <col min="268" max="268" width="5.44140625" style="8" bestFit="1" customWidth="1"/>
    <col min="269" max="269" width="17" style="8" customWidth="1"/>
    <col min="270" max="274" width="11.44140625" style="8"/>
    <col min="275" max="275" width="8.88671875" style="8" bestFit="1" customWidth="1"/>
    <col min="276" max="276" width="9.5546875" style="8" bestFit="1" customWidth="1"/>
    <col min="277" max="277" width="6.88671875" style="8" bestFit="1" customWidth="1"/>
    <col min="278" max="278" width="8.44140625" style="8" bestFit="1" customWidth="1"/>
    <col min="279" max="279" width="8" style="8" bestFit="1" customWidth="1"/>
    <col min="280" max="280" width="7.5546875" style="8" bestFit="1" customWidth="1"/>
    <col min="281" max="281" width="5.5546875" style="8" bestFit="1" customWidth="1"/>
    <col min="282" max="511" width="11.44140625" style="8"/>
    <col min="512" max="512" width="11.109375" style="8" bestFit="1" customWidth="1"/>
    <col min="513" max="513" width="10.33203125" style="8" bestFit="1" customWidth="1"/>
    <col min="514" max="514" width="7.109375" style="8" bestFit="1" customWidth="1"/>
    <col min="515" max="515" width="12.44140625" style="8" customWidth="1"/>
    <col min="516" max="516" width="6.6640625" style="8" bestFit="1" customWidth="1"/>
    <col min="517" max="517" width="5" style="8" bestFit="1" customWidth="1"/>
    <col min="518" max="518" width="5.33203125" style="8" bestFit="1" customWidth="1"/>
    <col min="519" max="519" width="3.109375" style="8" bestFit="1" customWidth="1"/>
    <col min="520" max="520" width="9" style="8" customWidth="1"/>
    <col min="521" max="521" width="7" style="8" bestFit="1" customWidth="1"/>
    <col min="522" max="522" width="6" style="8" bestFit="1" customWidth="1"/>
    <col min="523" max="523" width="16.109375" style="8" customWidth="1"/>
    <col min="524" max="524" width="5.44140625" style="8" bestFit="1" customWidth="1"/>
    <col min="525" max="525" width="17" style="8" customWidth="1"/>
    <col min="526" max="530" width="11.44140625" style="8"/>
    <col min="531" max="531" width="8.88671875" style="8" bestFit="1" customWidth="1"/>
    <col min="532" max="532" width="9.5546875" style="8" bestFit="1" customWidth="1"/>
    <col min="533" max="533" width="6.88671875" style="8" bestFit="1" customWidth="1"/>
    <col min="534" max="534" width="8.44140625" style="8" bestFit="1" customWidth="1"/>
    <col min="535" max="535" width="8" style="8" bestFit="1" customWidth="1"/>
    <col min="536" max="536" width="7.5546875" style="8" bestFit="1" customWidth="1"/>
    <col min="537" max="537" width="5.5546875" style="8" bestFit="1" customWidth="1"/>
    <col min="538" max="767" width="11.44140625" style="8"/>
    <col min="768" max="768" width="11.109375" style="8" bestFit="1" customWidth="1"/>
    <col min="769" max="769" width="10.33203125" style="8" bestFit="1" customWidth="1"/>
    <col min="770" max="770" width="7.109375" style="8" bestFit="1" customWidth="1"/>
    <col min="771" max="771" width="12.44140625" style="8" customWidth="1"/>
    <col min="772" max="772" width="6.6640625" style="8" bestFit="1" customWidth="1"/>
    <col min="773" max="773" width="5" style="8" bestFit="1" customWidth="1"/>
    <col min="774" max="774" width="5.33203125" style="8" bestFit="1" customWidth="1"/>
    <col min="775" max="775" width="3.109375" style="8" bestFit="1" customWidth="1"/>
    <col min="776" max="776" width="9" style="8" customWidth="1"/>
    <col min="777" max="777" width="7" style="8" bestFit="1" customWidth="1"/>
    <col min="778" max="778" width="6" style="8" bestFit="1" customWidth="1"/>
    <col min="779" max="779" width="16.109375" style="8" customWidth="1"/>
    <col min="780" max="780" width="5.44140625" style="8" bestFit="1" customWidth="1"/>
    <col min="781" max="781" width="17" style="8" customWidth="1"/>
    <col min="782" max="786" width="11.44140625" style="8"/>
    <col min="787" max="787" width="8.88671875" style="8" bestFit="1" customWidth="1"/>
    <col min="788" max="788" width="9.5546875" style="8" bestFit="1" customWidth="1"/>
    <col min="789" max="789" width="6.88671875" style="8" bestFit="1" customWidth="1"/>
    <col min="790" max="790" width="8.44140625" style="8" bestFit="1" customWidth="1"/>
    <col min="791" max="791" width="8" style="8" bestFit="1" customWidth="1"/>
    <col min="792" max="792" width="7.5546875" style="8" bestFit="1" customWidth="1"/>
    <col min="793" max="793" width="5.5546875" style="8" bestFit="1" customWidth="1"/>
    <col min="794" max="1023" width="11.44140625" style="8"/>
    <col min="1024" max="1024" width="11.109375" style="8" bestFit="1" customWidth="1"/>
    <col min="1025" max="1025" width="10.33203125" style="8" bestFit="1" customWidth="1"/>
    <col min="1026" max="1026" width="7.109375" style="8" bestFit="1" customWidth="1"/>
    <col min="1027" max="1027" width="12.44140625" style="8" customWidth="1"/>
    <col min="1028" max="1028" width="6.6640625" style="8" bestFit="1" customWidth="1"/>
    <col min="1029" max="1029" width="5" style="8" bestFit="1" customWidth="1"/>
    <col min="1030" max="1030" width="5.33203125" style="8" bestFit="1" customWidth="1"/>
    <col min="1031" max="1031" width="3.109375" style="8" bestFit="1" customWidth="1"/>
    <col min="1032" max="1032" width="9" style="8" customWidth="1"/>
    <col min="1033" max="1033" width="7" style="8" bestFit="1" customWidth="1"/>
    <col min="1034" max="1034" width="6" style="8" bestFit="1" customWidth="1"/>
    <col min="1035" max="1035" width="16.109375" style="8" customWidth="1"/>
    <col min="1036" max="1036" width="5.44140625" style="8" bestFit="1" customWidth="1"/>
    <col min="1037" max="1037" width="17" style="8" customWidth="1"/>
    <col min="1038" max="1042" width="11.44140625" style="8"/>
    <col min="1043" max="1043" width="8.88671875" style="8" bestFit="1" customWidth="1"/>
    <col min="1044" max="1044" width="9.5546875" style="8" bestFit="1" customWidth="1"/>
    <col min="1045" max="1045" width="6.88671875" style="8" bestFit="1" customWidth="1"/>
    <col min="1046" max="1046" width="8.44140625" style="8" bestFit="1" customWidth="1"/>
    <col min="1047" max="1047" width="8" style="8" bestFit="1" customWidth="1"/>
    <col min="1048" max="1048" width="7.5546875" style="8" bestFit="1" customWidth="1"/>
    <col min="1049" max="1049" width="5.5546875" style="8" bestFit="1" customWidth="1"/>
    <col min="1050" max="1279" width="11.44140625" style="8"/>
    <col min="1280" max="1280" width="11.109375" style="8" bestFit="1" customWidth="1"/>
    <col min="1281" max="1281" width="10.33203125" style="8" bestFit="1" customWidth="1"/>
    <col min="1282" max="1282" width="7.109375" style="8" bestFit="1" customWidth="1"/>
    <col min="1283" max="1283" width="12.44140625" style="8" customWidth="1"/>
    <col min="1284" max="1284" width="6.6640625" style="8" bestFit="1" customWidth="1"/>
    <col min="1285" max="1285" width="5" style="8" bestFit="1" customWidth="1"/>
    <col min="1286" max="1286" width="5.33203125" style="8" bestFit="1" customWidth="1"/>
    <col min="1287" max="1287" width="3.109375" style="8" bestFit="1" customWidth="1"/>
    <col min="1288" max="1288" width="9" style="8" customWidth="1"/>
    <col min="1289" max="1289" width="7" style="8" bestFit="1" customWidth="1"/>
    <col min="1290" max="1290" width="6" style="8" bestFit="1" customWidth="1"/>
    <col min="1291" max="1291" width="16.109375" style="8" customWidth="1"/>
    <col min="1292" max="1292" width="5.44140625" style="8" bestFit="1" customWidth="1"/>
    <col min="1293" max="1293" width="17" style="8" customWidth="1"/>
    <col min="1294" max="1298" width="11.44140625" style="8"/>
    <col min="1299" max="1299" width="8.88671875" style="8" bestFit="1" customWidth="1"/>
    <col min="1300" max="1300" width="9.5546875" style="8" bestFit="1" customWidth="1"/>
    <col min="1301" max="1301" width="6.88671875" style="8" bestFit="1" customWidth="1"/>
    <col min="1302" max="1302" width="8.44140625" style="8" bestFit="1" customWidth="1"/>
    <col min="1303" max="1303" width="8" style="8" bestFit="1" customWidth="1"/>
    <col min="1304" max="1304" width="7.5546875" style="8" bestFit="1" customWidth="1"/>
    <col min="1305" max="1305" width="5.5546875" style="8" bestFit="1" customWidth="1"/>
    <col min="1306" max="1535" width="11.44140625" style="8"/>
    <col min="1536" max="1536" width="11.109375" style="8" bestFit="1" customWidth="1"/>
    <col min="1537" max="1537" width="10.33203125" style="8" bestFit="1" customWidth="1"/>
    <col min="1538" max="1538" width="7.109375" style="8" bestFit="1" customWidth="1"/>
    <col min="1539" max="1539" width="12.44140625" style="8" customWidth="1"/>
    <col min="1540" max="1540" width="6.6640625" style="8" bestFit="1" customWidth="1"/>
    <col min="1541" max="1541" width="5" style="8" bestFit="1" customWidth="1"/>
    <col min="1542" max="1542" width="5.33203125" style="8" bestFit="1" customWidth="1"/>
    <col min="1543" max="1543" width="3.109375" style="8" bestFit="1" customWidth="1"/>
    <col min="1544" max="1544" width="9" style="8" customWidth="1"/>
    <col min="1545" max="1545" width="7" style="8" bestFit="1" customWidth="1"/>
    <col min="1546" max="1546" width="6" style="8" bestFit="1" customWidth="1"/>
    <col min="1547" max="1547" width="16.109375" style="8" customWidth="1"/>
    <col min="1548" max="1548" width="5.44140625" style="8" bestFit="1" customWidth="1"/>
    <col min="1549" max="1549" width="17" style="8" customWidth="1"/>
    <col min="1550" max="1554" width="11.44140625" style="8"/>
    <col min="1555" max="1555" width="8.88671875" style="8" bestFit="1" customWidth="1"/>
    <col min="1556" max="1556" width="9.5546875" style="8" bestFit="1" customWidth="1"/>
    <col min="1557" max="1557" width="6.88671875" style="8" bestFit="1" customWidth="1"/>
    <col min="1558" max="1558" width="8.44140625" style="8" bestFit="1" customWidth="1"/>
    <col min="1559" max="1559" width="8" style="8" bestFit="1" customWidth="1"/>
    <col min="1560" max="1560" width="7.5546875" style="8" bestFit="1" customWidth="1"/>
    <col min="1561" max="1561" width="5.5546875" style="8" bestFit="1" customWidth="1"/>
    <col min="1562" max="1791" width="11.44140625" style="8"/>
    <col min="1792" max="1792" width="11.109375" style="8" bestFit="1" customWidth="1"/>
    <col min="1793" max="1793" width="10.33203125" style="8" bestFit="1" customWidth="1"/>
    <col min="1794" max="1794" width="7.109375" style="8" bestFit="1" customWidth="1"/>
    <col min="1795" max="1795" width="12.44140625" style="8" customWidth="1"/>
    <col min="1796" max="1796" width="6.6640625" style="8" bestFit="1" customWidth="1"/>
    <col min="1797" max="1797" width="5" style="8" bestFit="1" customWidth="1"/>
    <col min="1798" max="1798" width="5.33203125" style="8" bestFit="1" customWidth="1"/>
    <col min="1799" max="1799" width="3.109375" style="8" bestFit="1" customWidth="1"/>
    <col min="1800" max="1800" width="9" style="8" customWidth="1"/>
    <col min="1801" max="1801" width="7" style="8" bestFit="1" customWidth="1"/>
    <col min="1802" max="1802" width="6" style="8" bestFit="1" customWidth="1"/>
    <col min="1803" max="1803" width="16.109375" style="8" customWidth="1"/>
    <col min="1804" max="1804" width="5.44140625" style="8" bestFit="1" customWidth="1"/>
    <col min="1805" max="1805" width="17" style="8" customWidth="1"/>
    <col min="1806" max="1810" width="11.44140625" style="8"/>
    <col min="1811" max="1811" width="8.88671875" style="8" bestFit="1" customWidth="1"/>
    <col min="1812" max="1812" width="9.5546875" style="8" bestFit="1" customWidth="1"/>
    <col min="1813" max="1813" width="6.88671875" style="8" bestFit="1" customWidth="1"/>
    <col min="1814" max="1814" width="8.44140625" style="8" bestFit="1" customWidth="1"/>
    <col min="1815" max="1815" width="8" style="8" bestFit="1" customWidth="1"/>
    <col min="1816" max="1816" width="7.5546875" style="8" bestFit="1" customWidth="1"/>
    <col min="1817" max="1817" width="5.5546875" style="8" bestFit="1" customWidth="1"/>
    <col min="1818" max="2047" width="11.44140625" style="8"/>
    <col min="2048" max="2048" width="11.109375" style="8" bestFit="1" customWidth="1"/>
    <col min="2049" max="2049" width="10.33203125" style="8" bestFit="1" customWidth="1"/>
    <col min="2050" max="2050" width="7.109375" style="8" bestFit="1" customWidth="1"/>
    <col min="2051" max="2051" width="12.44140625" style="8" customWidth="1"/>
    <col min="2052" max="2052" width="6.6640625" style="8" bestFit="1" customWidth="1"/>
    <col min="2053" max="2053" width="5" style="8" bestFit="1" customWidth="1"/>
    <col min="2054" max="2054" width="5.33203125" style="8" bestFit="1" customWidth="1"/>
    <col min="2055" max="2055" width="3.109375" style="8" bestFit="1" customWidth="1"/>
    <col min="2056" max="2056" width="9" style="8" customWidth="1"/>
    <col min="2057" max="2057" width="7" style="8" bestFit="1" customWidth="1"/>
    <col min="2058" max="2058" width="6" style="8" bestFit="1" customWidth="1"/>
    <col min="2059" max="2059" width="16.109375" style="8" customWidth="1"/>
    <col min="2060" max="2060" width="5.44140625" style="8" bestFit="1" customWidth="1"/>
    <col min="2061" max="2061" width="17" style="8" customWidth="1"/>
    <col min="2062" max="2066" width="11.44140625" style="8"/>
    <col min="2067" max="2067" width="8.88671875" style="8" bestFit="1" customWidth="1"/>
    <col min="2068" max="2068" width="9.5546875" style="8" bestFit="1" customWidth="1"/>
    <col min="2069" max="2069" width="6.88671875" style="8" bestFit="1" customWidth="1"/>
    <col min="2070" max="2070" width="8.44140625" style="8" bestFit="1" customWidth="1"/>
    <col min="2071" max="2071" width="8" style="8" bestFit="1" customWidth="1"/>
    <col min="2072" max="2072" width="7.5546875" style="8" bestFit="1" customWidth="1"/>
    <col min="2073" max="2073" width="5.5546875" style="8" bestFit="1" customWidth="1"/>
    <col min="2074" max="2303" width="11.44140625" style="8"/>
    <col min="2304" max="2304" width="11.109375" style="8" bestFit="1" customWidth="1"/>
    <col min="2305" max="2305" width="10.33203125" style="8" bestFit="1" customWidth="1"/>
    <col min="2306" max="2306" width="7.109375" style="8" bestFit="1" customWidth="1"/>
    <col min="2307" max="2307" width="12.44140625" style="8" customWidth="1"/>
    <col min="2308" max="2308" width="6.6640625" style="8" bestFit="1" customWidth="1"/>
    <col min="2309" max="2309" width="5" style="8" bestFit="1" customWidth="1"/>
    <col min="2310" max="2310" width="5.33203125" style="8" bestFit="1" customWidth="1"/>
    <col min="2311" max="2311" width="3.109375" style="8" bestFit="1" customWidth="1"/>
    <col min="2312" max="2312" width="9" style="8" customWidth="1"/>
    <col min="2313" max="2313" width="7" style="8" bestFit="1" customWidth="1"/>
    <col min="2314" max="2314" width="6" style="8" bestFit="1" customWidth="1"/>
    <col min="2315" max="2315" width="16.109375" style="8" customWidth="1"/>
    <col min="2316" max="2316" width="5.44140625" style="8" bestFit="1" customWidth="1"/>
    <col min="2317" max="2317" width="17" style="8" customWidth="1"/>
    <col min="2318" max="2322" width="11.44140625" style="8"/>
    <col min="2323" max="2323" width="8.88671875" style="8" bestFit="1" customWidth="1"/>
    <col min="2324" max="2324" width="9.5546875" style="8" bestFit="1" customWidth="1"/>
    <col min="2325" max="2325" width="6.88671875" style="8" bestFit="1" customWidth="1"/>
    <col min="2326" max="2326" width="8.44140625" style="8" bestFit="1" customWidth="1"/>
    <col min="2327" max="2327" width="8" style="8" bestFit="1" customWidth="1"/>
    <col min="2328" max="2328" width="7.5546875" style="8" bestFit="1" customWidth="1"/>
    <col min="2329" max="2329" width="5.5546875" style="8" bestFit="1" customWidth="1"/>
    <col min="2330" max="2559" width="11.44140625" style="8"/>
    <col min="2560" max="2560" width="11.109375" style="8" bestFit="1" customWidth="1"/>
    <col min="2561" max="2561" width="10.33203125" style="8" bestFit="1" customWidth="1"/>
    <col min="2562" max="2562" width="7.109375" style="8" bestFit="1" customWidth="1"/>
    <col min="2563" max="2563" width="12.44140625" style="8" customWidth="1"/>
    <col min="2564" max="2564" width="6.6640625" style="8" bestFit="1" customWidth="1"/>
    <col min="2565" max="2565" width="5" style="8" bestFit="1" customWidth="1"/>
    <col min="2566" max="2566" width="5.33203125" style="8" bestFit="1" customWidth="1"/>
    <col min="2567" max="2567" width="3.109375" style="8" bestFit="1" customWidth="1"/>
    <col min="2568" max="2568" width="9" style="8" customWidth="1"/>
    <col min="2569" max="2569" width="7" style="8" bestFit="1" customWidth="1"/>
    <col min="2570" max="2570" width="6" style="8" bestFit="1" customWidth="1"/>
    <col min="2571" max="2571" width="16.109375" style="8" customWidth="1"/>
    <col min="2572" max="2572" width="5.44140625" style="8" bestFit="1" customWidth="1"/>
    <col min="2573" max="2573" width="17" style="8" customWidth="1"/>
    <col min="2574" max="2578" width="11.44140625" style="8"/>
    <col min="2579" max="2579" width="8.88671875" style="8" bestFit="1" customWidth="1"/>
    <col min="2580" max="2580" width="9.5546875" style="8" bestFit="1" customWidth="1"/>
    <col min="2581" max="2581" width="6.88671875" style="8" bestFit="1" customWidth="1"/>
    <col min="2582" max="2582" width="8.44140625" style="8" bestFit="1" customWidth="1"/>
    <col min="2583" max="2583" width="8" style="8" bestFit="1" customWidth="1"/>
    <col min="2584" max="2584" width="7.5546875" style="8" bestFit="1" customWidth="1"/>
    <col min="2585" max="2585" width="5.5546875" style="8" bestFit="1" customWidth="1"/>
    <col min="2586" max="2815" width="11.44140625" style="8"/>
    <col min="2816" max="2816" width="11.109375" style="8" bestFit="1" customWidth="1"/>
    <col min="2817" max="2817" width="10.33203125" style="8" bestFit="1" customWidth="1"/>
    <col min="2818" max="2818" width="7.109375" style="8" bestFit="1" customWidth="1"/>
    <col min="2819" max="2819" width="12.44140625" style="8" customWidth="1"/>
    <col min="2820" max="2820" width="6.6640625" style="8" bestFit="1" customWidth="1"/>
    <col min="2821" max="2821" width="5" style="8" bestFit="1" customWidth="1"/>
    <col min="2822" max="2822" width="5.33203125" style="8" bestFit="1" customWidth="1"/>
    <col min="2823" max="2823" width="3.109375" style="8" bestFit="1" customWidth="1"/>
    <col min="2824" max="2824" width="9" style="8" customWidth="1"/>
    <col min="2825" max="2825" width="7" style="8" bestFit="1" customWidth="1"/>
    <col min="2826" max="2826" width="6" style="8" bestFit="1" customWidth="1"/>
    <col min="2827" max="2827" width="16.109375" style="8" customWidth="1"/>
    <col min="2828" max="2828" width="5.44140625" style="8" bestFit="1" customWidth="1"/>
    <col min="2829" max="2829" width="17" style="8" customWidth="1"/>
    <col min="2830" max="2834" width="11.44140625" style="8"/>
    <col min="2835" max="2835" width="8.88671875" style="8" bestFit="1" customWidth="1"/>
    <col min="2836" max="2836" width="9.5546875" style="8" bestFit="1" customWidth="1"/>
    <col min="2837" max="2837" width="6.88671875" style="8" bestFit="1" customWidth="1"/>
    <col min="2838" max="2838" width="8.44140625" style="8" bestFit="1" customWidth="1"/>
    <col min="2839" max="2839" width="8" style="8" bestFit="1" customWidth="1"/>
    <col min="2840" max="2840" width="7.5546875" style="8" bestFit="1" customWidth="1"/>
    <col min="2841" max="2841" width="5.5546875" style="8" bestFit="1" customWidth="1"/>
    <col min="2842" max="3071" width="11.44140625" style="8"/>
    <col min="3072" max="3072" width="11.109375" style="8" bestFit="1" customWidth="1"/>
    <col min="3073" max="3073" width="10.33203125" style="8" bestFit="1" customWidth="1"/>
    <col min="3074" max="3074" width="7.109375" style="8" bestFit="1" customWidth="1"/>
    <col min="3075" max="3075" width="12.44140625" style="8" customWidth="1"/>
    <col min="3076" max="3076" width="6.6640625" style="8" bestFit="1" customWidth="1"/>
    <col min="3077" max="3077" width="5" style="8" bestFit="1" customWidth="1"/>
    <col min="3078" max="3078" width="5.33203125" style="8" bestFit="1" customWidth="1"/>
    <col min="3079" max="3079" width="3.109375" style="8" bestFit="1" customWidth="1"/>
    <col min="3080" max="3080" width="9" style="8" customWidth="1"/>
    <col min="3081" max="3081" width="7" style="8" bestFit="1" customWidth="1"/>
    <col min="3082" max="3082" width="6" style="8" bestFit="1" customWidth="1"/>
    <col min="3083" max="3083" width="16.109375" style="8" customWidth="1"/>
    <col min="3084" max="3084" width="5.44140625" style="8" bestFit="1" customWidth="1"/>
    <col min="3085" max="3085" width="17" style="8" customWidth="1"/>
    <col min="3086" max="3090" width="11.44140625" style="8"/>
    <col min="3091" max="3091" width="8.88671875" style="8" bestFit="1" customWidth="1"/>
    <col min="3092" max="3092" width="9.5546875" style="8" bestFit="1" customWidth="1"/>
    <col min="3093" max="3093" width="6.88671875" style="8" bestFit="1" customWidth="1"/>
    <col min="3094" max="3094" width="8.44140625" style="8" bestFit="1" customWidth="1"/>
    <col min="3095" max="3095" width="8" style="8" bestFit="1" customWidth="1"/>
    <col min="3096" max="3096" width="7.5546875" style="8" bestFit="1" customWidth="1"/>
    <col min="3097" max="3097" width="5.5546875" style="8" bestFit="1" customWidth="1"/>
    <col min="3098" max="3327" width="11.44140625" style="8"/>
    <col min="3328" max="3328" width="11.109375" style="8" bestFit="1" customWidth="1"/>
    <col min="3329" max="3329" width="10.33203125" style="8" bestFit="1" customWidth="1"/>
    <col min="3330" max="3330" width="7.109375" style="8" bestFit="1" customWidth="1"/>
    <col min="3331" max="3331" width="12.44140625" style="8" customWidth="1"/>
    <col min="3332" max="3332" width="6.6640625" style="8" bestFit="1" customWidth="1"/>
    <col min="3333" max="3333" width="5" style="8" bestFit="1" customWidth="1"/>
    <col min="3334" max="3334" width="5.33203125" style="8" bestFit="1" customWidth="1"/>
    <col min="3335" max="3335" width="3.109375" style="8" bestFit="1" customWidth="1"/>
    <col min="3336" max="3336" width="9" style="8" customWidth="1"/>
    <col min="3337" max="3337" width="7" style="8" bestFit="1" customWidth="1"/>
    <col min="3338" max="3338" width="6" style="8" bestFit="1" customWidth="1"/>
    <col min="3339" max="3339" width="16.109375" style="8" customWidth="1"/>
    <col min="3340" max="3340" width="5.44140625" style="8" bestFit="1" customWidth="1"/>
    <col min="3341" max="3341" width="17" style="8" customWidth="1"/>
    <col min="3342" max="3346" width="11.44140625" style="8"/>
    <col min="3347" max="3347" width="8.88671875" style="8" bestFit="1" customWidth="1"/>
    <col min="3348" max="3348" width="9.5546875" style="8" bestFit="1" customWidth="1"/>
    <col min="3349" max="3349" width="6.88671875" style="8" bestFit="1" customWidth="1"/>
    <col min="3350" max="3350" width="8.44140625" style="8" bestFit="1" customWidth="1"/>
    <col min="3351" max="3351" width="8" style="8" bestFit="1" customWidth="1"/>
    <col min="3352" max="3352" width="7.5546875" style="8" bestFit="1" customWidth="1"/>
    <col min="3353" max="3353" width="5.5546875" style="8" bestFit="1" customWidth="1"/>
    <col min="3354" max="3583" width="11.44140625" style="8"/>
    <col min="3584" max="3584" width="11.109375" style="8" bestFit="1" customWidth="1"/>
    <col min="3585" max="3585" width="10.33203125" style="8" bestFit="1" customWidth="1"/>
    <col min="3586" max="3586" width="7.109375" style="8" bestFit="1" customWidth="1"/>
    <col min="3587" max="3587" width="12.44140625" style="8" customWidth="1"/>
    <col min="3588" max="3588" width="6.6640625" style="8" bestFit="1" customWidth="1"/>
    <col min="3589" max="3589" width="5" style="8" bestFit="1" customWidth="1"/>
    <col min="3590" max="3590" width="5.33203125" style="8" bestFit="1" customWidth="1"/>
    <col min="3591" max="3591" width="3.109375" style="8" bestFit="1" customWidth="1"/>
    <col min="3592" max="3592" width="9" style="8" customWidth="1"/>
    <col min="3593" max="3593" width="7" style="8" bestFit="1" customWidth="1"/>
    <col min="3594" max="3594" width="6" style="8" bestFit="1" customWidth="1"/>
    <col min="3595" max="3595" width="16.109375" style="8" customWidth="1"/>
    <col min="3596" max="3596" width="5.44140625" style="8" bestFit="1" customWidth="1"/>
    <col min="3597" max="3597" width="17" style="8" customWidth="1"/>
    <col min="3598" max="3602" width="11.44140625" style="8"/>
    <col min="3603" max="3603" width="8.88671875" style="8" bestFit="1" customWidth="1"/>
    <col min="3604" max="3604" width="9.5546875" style="8" bestFit="1" customWidth="1"/>
    <col min="3605" max="3605" width="6.88671875" style="8" bestFit="1" customWidth="1"/>
    <col min="3606" max="3606" width="8.44140625" style="8" bestFit="1" customWidth="1"/>
    <col min="3607" max="3607" width="8" style="8" bestFit="1" customWidth="1"/>
    <col min="3608" max="3608" width="7.5546875" style="8" bestFit="1" customWidth="1"/>
    <col min="3609" max="3609" width="5.5546875" style="8" bestFit="1" customWidth="1"/>
    <col min="3610" max="3839" width="11.44140625" style="8"/>
    <col min="3840" max="3840" width="11.109375" style="8" bestFit="1" customWidth="1"/>
    <col min="3841" max="3841" width="10.33203125" style="8" bestFit="1" customWidth="1"/>
    <col min="3842" max="3842" width="7.109375" style="8" bestFit="1" customWidth="1"/>
    <col min="3843" max="3843" width="12.44140625" style="8" customWidth="1"/>
    <col min="3844" max="3844" width="6.6640625" style="8" bestFit="1" customWidth="1"/>
    <col min="3845" max="3845" width="5" style="8" bestFit="1" customWidth="1"/>
    <col min="3846" max="3846" width="5.33203125" style="8" bestFit="1" customWidth="1"/>
    <col min="3847" max="3847" width="3.109375" style="8" bestFit="1" customWidth="1"/>
    <col min="3848" max="3848" width="9" style="8" customWidth="1"/>
    <col min="3849" max="3849" width="7" style="8" bestFit="1" customWidth="1"/>
    <col min="3850" max="3850" width="6" style="8" bestFit="1" customWidth="1"/>
    <col min="3851" max="3851" width="16.109375" style="8" customWidth="1"/>
    <col min="3852" max="3852" width="5.44140625" style="8" bestFit="1" customWidth="1"/>
    <col min="3853" max="3853" width="17" style="8" customWidth="1"/>
    <col min="3854" max="3858" width="11.44140625" style="8"/>
    <col min="3859" max="3859" width="8.88671875" style="8" bestFit="1" customWidth="1"/>
    <col min="3860" max="3860" width="9.5546875" style="8" bestFit="1" customWidth="1"/>
    <col min="3861" max="3861" width="6.88671875" style="8" bestFit="1" customWidth="1"/>
    <col min="3862" max="3862" width="8.44140625" style="8" bestFit="1" customWidth="1"/>
    <col min="3863" max="3863" width="8" style="8" bestFit="1" customWidth="1"/>
    <col min="3864" max="3864" width="7.5546875" style="8" bestFit="1" customWidth="1"/>
    <col min="3865" max="3865" width="5.5546875" style="8" bestFit="1" customWidth="1"/>
    <col min="3866" max="4095" width="11.44140625" style="8"/>
    <col min="4096" max="4096" width="11.109375" style="8" bestFit="1" customWidth="1"/>
    <col min="4097" max="4097" width="10.33203125" style="8" bestFit="1" customWidth="1"/>
    <col min="4098" max="4098" width="7.109375" style="8" bestFit="1" customWidth="1"/>
    <col min="4099" max="4099" width="12.44140625" style="8" customWidth="1"/>
    <col min="4100" max="4100" width="6.6640625" style="8" bestFit="1" customWidth="1"/>
    <col min="4101" max="4101" width="5" style="8" bestFit="1" customWidth="1"/>
    <col min="4102" max="4102" width="5.33203125" style="8" bestFit="1" customWidth="1"/>
    <col min="4103" max="4103" width="3.109375" style="8" bestFit="1" customWidth="1"/>
    <col min="4104" max="4104" width="9" style="8" customWidth="1"/>
    <col min="4105" max="4105" width="7" style="8" bestFit="1" customWidth="1"/>
    <col min="4106" max="4106" width="6" style="8" bestFit="1" customWidth="1"/>
    <col min="4107" max="4107" width="16.109375" style="8" customWidth="1"/>
    <col min="4108" max="4108" width="5.44140625" style="8" bestFit="1" customWidth="1"/>
    <col min="4109" max="4109" width="17" style="8" customWidth="1"/>
    <col min="4110" max="4114" width="11.44140625" style="8"/>
    <col min="4115" max="4115" width="8.88671875" style="8" bestFit="1" customWidth="1"/>
    <col min="4116" max="4116" width="9.5546875" style="8" bestFit="1" customWidth="1"/>
    <col min="4117" max="4117" width="6.88671875" style="8" bestFit="1" customWidth="1"/>
    <col min="4118" max="4118" width="8.44140625" style="8" bestFit="1" customWidth="1"/>
    <col min="4119" max="4119" width="8" style="8" bestFit="1" customWidth="1"/>
    <col min="4120" max="4120" width="7.5546875" style="8" bestFit="1" customWidth="1"/>
    <col min="4121" max="4121" width="5.5546875" style="8" bestFit="1" customWidth="1"/>
    <col min="4122" max="4351" width="11.44140625" style="8"/>
    <col min="4352" max="4352" width="11.109375" style="8" bestFit="1" customWidth="1"/>
    <col min="4353" max="4353" width="10.33203125" style="8" bestFit="1" customWidth="1"/>
    <col min="4354" max="4354" width="7.109375" style="8" bestFit="1" customWidth="1"/>
    <col min="4355" max="4355" width="12.44140625" style="8" customWidth="1"/>
    <col min="4356" max="4356" width="6.6640625" style="8" bestFit="1" customWidth="1"/>
    <col min="4357" max="4357" width="5" style="8" bestFit="1" customWidth="1"/>
    <col min="4358" max="4358" width="5.33203125" style="8" bestFit="1" customWidth="1"/>
    <col min="4359" max="4359" width="3.109375" style="8" bestFit="1" customWidth="1"/>
    <col min="4360" max="4360" width="9" style="8" customWidth="1"/>
    <col min="4361" max="4361" width="7" style="8" bestFit="1" customWidth="1"/>
    <col min="4362" max="4362" width="6" style="8" bestFit="1" customWidth="1"/>
    <col min="4363" max="4363" width="16.109375" style="8" customWidth="1"/>
    <col min="4364" max="4364" width="5.44140625" style="8" bestFit="1" customWidth="1"/>
    <col min="4365" max="4365" width="17" style="8" customWidth="1"/>
    <col min="4366" max="4370" width="11.44140625" style="8"/>
    <col min="4371" max="4371" width="8.88671875" style="8" bestFit="1" customWidth="1"/>
    <col min="4372" max="4372" width="9.5546875" style="8" bestFit="1" customWidth="1"/>
    <col min="4373" max="4373" width="6.88671875" style="8" bestFit="1" customWidth="1"/>
    <col min="4374" max="4374" width="8.44140625" style="8" bestFit="1" customWidth="1"/>
    <col min="4375" max="4375" width="8" style="8" bestFit="1" customWidth="1"/>
    <col min="4376" max="4376" width="7.5546875" style="8" bestFit="1" customWidth="1"/>
    <col min="4377" max="4377" width="5.5546875" style="8" bestFit="1" customWidth="1"/>
    <col min="4378" max="4607" width="11.44140625" style="8"/>
    <col min="4608" max="4608" width="11.109375" style="8" bestFit="1" customWidth="1"/>
    <col min="4609" max="4609" width="10.33203125" style="8" bestFit="1" customWidth="1"/>
    <col min="4610" max="4610" width="7.109375" style="8" bestFit="1" customWidth="1"/>
    <col min="4611" max="4611" width="12.44140625" style="8" customWidth="1"/>
    <col min="4612" max="4612" width="6.6640625" style="8" bestFit="1" customWidth="1"/>
    <col min="4613" max="4613" width="5" style="8" bestFit="1" customWidth="1"/>
    <col min="4614" max="4614" width="5.33203125" style="8" bestFit="1" customWidth="1"/>
    <col min="4615" max="4615" width="3.109375" style="8" bestFit="1" customWidth="1"/>
    <col min="4616" max="4616" width="9" style="8" customWidth="1"/>
    <col min="4617" max="4617" width="7" style="8" bestFit="1" customWidth="1"/>
    <col min="4618" max="4618" width="6" style="8" bestFit="1" customWidth="1"/>
    <col min="4619" max="4619" width="16.109375" style="8" customWidth="1"/>
    <col min="4620" max="4620" width="5.44140625" style="8" bestFit="1" customWidth="1"/>
    <col min="4621" max="4621" width="17" style="8" customWidth="1"/>
    <col min="4622" max="4626" width="11.44140625" style="8"/>
    <col min="4627" max="4627" width="8.88671875" style="8" bestFit="1" customWidth="1"/>
    <col min="4628" max="4628" width="9.5546875" style="8" bestFit="1" customWidth="1"/>
    <col min="4629" max="4629" width="6.88671875" style="8" bestFit="1" customWidth="1"/>
    <col min="4630" max="4630" width="8.44140625" style="8" bestFit="1" customWidth="1"/>
    <col min="4631" max="4631" width="8" style="8" bestFit="1" customWidth="1"/>
    <col min="4632" max="4632" width="7.5546875" style="8" bestFit="1" customWidth="1"/>
    <col min="4633" max="4633" width="5.5546875" style="8" bestFit="1" customWidth="1"/>
    <col min="4634" max="4863" width="11.44140625" style="8"/>
    <col min="4864" max="4864" width="11.109375" style="8" bestFit="1" customWidth="1"/>
    <col min="4865" max="4865" width="10.33203125" style="8" bestFit="1" customWidth="1"/>
    <col min="4866" max="4866" width="7.109375" style="8" bestFit="1" customWidth="1"/>
    <col min="4867" max="4867" width="12.44140625" style="8" customWidth="1"/>
    <col min="4868" max="4868" width="6.6640625" style="8" bestFit="1" customWidth="1"/>
    <col min="4869" max="4869" width="5" style="8" bestFit="1" customWidth="1"/>
    <col min="4870" max="4870" width="5.33203125" style="8" bestFit="1" customWidth="1"/>
    <col min="4871" max="4871" width="3.109375" style="8" bestFit="1" customWidth="1"/>
    <col min="4872" max="4872" width="9" style="8" customWidth="1"/>
    <col min="4873" max="4873" width="7" style="8" bestFit="1" customWidth="1"/>
    <col min="4874" max="4874" width="6" style="8" bestFit="1" customWidth="1"/>
    <col min="4875" max="4875" width="16.109375" style="8" customWidth="1"/>
    <col min="4876" max="4876" width="5.44140625" style="8" bestFit="1" customWidth="1"/>
    <col min="4877" max="4877" width="17" style="8" customWidth="1"/>
    <col min="4878" max="4882" width="11.44140625" style="8"/>
    <col min="4883" max="4883" width="8.88671875" style="8" bestFit="1" customWidth="1"/>
    <col min="4884" max="4884" width="9.5546875" style="8" bestFit="1" customWidth="1"/>
    <col min="4885" max="4885" width="6.88671875" style="8" bestFit="1" customWidth="1"/>
    <col min="4886" max="4886" width="8.44140625" style="8" bestFit="1" customWidth="1"/>
    <col min="4887" max="4887" width="8" style="8" bestFit="1" customWidth="1"/>
    <col min="4888" max="4888" width="7.5546875" style="8" bestFit="1" customWidth="1"/>
    <col min="4889" max="4889" width="5.5546875" style="8" bestFit="1" customWidth="1"/>
    <col min="4890" max="5119" width="11.44140625" style="8"/>
    <col min="5120" max="5120" width="11.109375" style="8" bestFit="1" customWidth="1"/>
    <col min="5121" max="5121" width="10.33203125" style="8" bestFit="1" customWidth="1"/>
    <col min="5122" max="5122" width="7.109375" style="8" bestFit="1" customWidth="1"/>
    <col min="5123" max="5123" width="12.44140625" style="8" customWidth="1"/>
    <col min="5124" max="5124" width="6.6640625" style="8" bestFit="1" customWidth="1"/>
    <col min="5125" max="5125" width="5" style="8" bestFit="1" customWidth="1"/>
    <col min="5126" max="5126" width="5.33203125" style="8" bestFit="1" customWidth="1"/>
    <col min="5127" max="5127" width="3.109375" style="8" bestFit="1" customWidth="1"/>
    <col min="5128" max="5128" width="9" style="8" customWidth="1"/>
    <col min="5129" max="5129" width="7" style="8" bestFit="1" customWidth="1"/>
    <col min="5130" max="5130" width="6" style="8" bestFit="1" customWidth="1"/>
    <col min="5131" max="5131" width="16.109375" style="8" customWidth="1"/>
    <col min="5132" max="5132" width="5.44140625" style="8" bestFit="1" customWidth="1"/>
    <col min="5133" max="5133" width="17" style="8" customWidth="1"/>
    <col min="5134" max="5138" width="11.44140625" style="8"/>
    <col min="5139" max="5139" width="8.88671875" style="8" bestFit="1" customWidth="1"/>
    <col min="5140" max="5140" width="9.5546875" style="8" bestFit="1" customWidth="1"/>
    <col min="5141" max="5141" width="6.88671875" style="8" bestFit="1" customWidth="1"/>
    <col min="5142" max="5142" width="8.44140625" style="8" bestFit="1" customWidth="1"/>
    <col min="5143" max="5143" width="8" style="8" bestFit="1" customWidth="1"/>
    <col min="5144" max="5144" width="7.5546875" style="8" bestFit="1" customWidth="1"/>
    <col min="5145" max="5145" width="5.5546875" style="8" bestFit="1" customWidth="1"/>
    <col min="5146" max="5375" width="11.44140625" style="8"/>
    <col min="5376" max="5376" width="11.109375" style="8" bestFit="1" customWidth="1"/>
    <col min="5377" max="5377" width="10.33203125" style="8" bestFit="1" customWidth="1"/>
    <col min="5378" max="5378" width="7.109375" style="8" bestFit="1" customWidth="1"/>
    <col min="5379" max="5379" width="12.44140625" style="8" customWidth="1"/>
    <col min="5380" max="5380" width="6.6640625" style="8" bestFit="1" customWidth="1"/>
    <col min="5381" max="5381" width="5" style="8" bestFit="1" customWidth="1"/>
    <col min="5382" max="5382" width="5.33203125" style="8" bestFit="1" customWidth="1"/>
    <col min="5383" max="5383" width="3.109375" style="8" bestFit="1" customWidth="1"/>
    <col min="5384" max="5384" width="9" style="8" customWidth="1"/>
    <col min="5385" max="5385" width="7" style="8" bestFit="1" customWidth="1"/>
    <col min="5386" max="5386" width="6" style="8" bestFit="1" customWidth="1"/>
    <col min="5387" max="5387" width="16.109375" style="8" customWidth="1"/>
    <col min="5388" max="5388" width="5.44140625" style="8" bestFit="1" customWidth="1"/>
    <col min="5389" max="5389" width="17" style="8" customWidth="1"/>
    <col min="5390" max="5394" width="11.44140625" style="8"/>
    <col min="5395" max="5395" width="8.88671875" style="8" bestFit="1" customWidth="1"/>
    <col min="5396" max="5396" width="9.5546875" style="8" bestFit="1" customWidth="1"/>
    <col min="5397" max="5397" width="6.88671875" style="8" bestFit="1" customWidth="1"/>
    <col min="5398" max="5398" width="8.44140625" style="8" bestFit="1" customWidth="1"/>
    <col min="5399" max="5399" width="8" style="8" bestFit="1" customWidth="1"/>
    <col min="5400" max="5400" width="7.5546875" style="8" bestFit="1" customWidth="1"/>
    <col min="5401" max="5401" width="5.5546875" style="8" bestFit="1" customWidth="1"/>
    <col min="5402" max="5631" width="11.44140625" style="8"/>
    <col min="5632" max="5632" width="11.109375" style="8" bestFit="1" customWidth="1"/>
    <col min="5633" max="5633" width="10.33203125" style="8" bestFit="1" customWidth="1"/>
    <col min="5634" max="5634" width="7.109375" style="8" bestFit="1" customWidth="1"/>
    <col min="5635" max="5635" width="12.44140625" style="8" customWidth="1"/>
    <col min="5636" max="5636" width="6.6640625" style="8" bestFit="1" customWidth="1"/>
    <col min="5637" max="5637" width="5" style="8" bestFit="1" customWidth="1"/>
    <col min="5638" max="5638" width="5.33203125" style="8" bestFit="1" customWidth="1"/>
    <col min="5639" max="5639" width="3.109375" style="8" bestFit="1" customWidth="1"/>
    <col min="5640" max="5640" width="9" style="8" customWidth="1"/>
    <col min="5641" max="5641" width="7" style="8" bestFit="1" customWidth="1"/>
    <col min="5642" max="5642" width="6" style="8" bestFit="1" customWidth="1"/>
    <col min="5643" max="5643" width="16.109375" style="8" customWidth="1"/>
    <col min="5644" max="5644" width="5.44140625" style="8" bestFit="1" customWidth="1"/>
    <col min="5645" max="5645" width="17" style="8" customWidth="1"/>
    <col min="5646" max="5650" width="11.44140625" style="8"/>
    <col min="5651" max="5651" width="8.88671875" style="8" bestFit="1" customWidth="1"/>
    <col min="5652" max="5652" width="9.5546875" style="8" bestFit="1" customWidth="1"/>
    <col min="5653" max="5653" width="6.88671875" style="8" bestFit="1" customWidth="1"/>
    <col min="5654" max="5654" width="8.44140625" style="8" bestFit="1" customWidth="1"/>
    <col min="5655" max="5655" width="8" style="8" bestFit="1" customWidth="1"/>
    <col min="5656" max="5656" width="7.5546875" style="8" bestFit="1" customWidth="1"/>
    <col min="5657" max="5657" width="5.5546875" style="8" bestFit="1" customWidth="1"/>
    <col min="5658" max="5887" width="11.44140625" style="8"/>
    <col min="5888" max="5888" width="11.109375" style="8" bestFit="1" customWidth="1"/>
    <col min="5889" max="5889" width="10.33203125" style="8" bestFit="1" customWidth="1"/>
    <col min="5890" max="5890" width="7.109375" style="8" bestFit="1" customWidth="1"/>
    <col min="5891" max="5891" width="12.44140625" style="8" customWidth="1"/>
    <col min="5892" max="5892" width="6.6640625" style="8" bestFit="1" customWidth="1"/>
    <col min="5893" max="5893" width="5" style="8" bestFit="1" customWidth="1"/>
    <col min="5894" max="5894" width="5.33203125" style="8" bestFit="1" customWidth="1"/>
    <col min="5895" max="5895" width="3.109375" style="8" bestFit="1" customWidth="1"/>
    <col min="5896" max="5896" width="9" style="8" customWidth="1"/>
    <col min="5897" max="5897" width="7" style="8" bestFit="1" customWidth="1"/>
    <col min="5898" max="5898" width="6" style="8" bestFit="1" customWidth="1"/>
    <col min="5899" max="5899" width="16.109375" style="8" customWidth="1"/>
    <col min="5900" max="5900" width="5.44140625" style="8" bestFit="1" customWidth="1"/>
    <col min="5901" max="5901" width="17" style="8" customWidth="1"/>
    <col min="5902" max="5906" width="11.44140625" style="8"/>
    <col min="5907" max="5907" width="8.88671875" style="8" bestFit="1" customWidth="1"/>
    <col min="5908" max="5908" width="9.5546875" style="8" bestFit="1" customWidth="1"/>
    <col min="5909" max="5909" width="6.88671875" style="8" bestFit="1" customWidth="1"/>
    <col min="5910" max="5910" width="8.44140625" style="8" bestFit="1" customWidth="1"/>
    <col min="5911" max="5911" width="8" style="8" bestFit="1" customWidth="1"/>
    <col min="5912" max="5912" width="7.5546875" style="8" bestFit="1" customWidth="1"/>
    <col min="5913" max="5913" width="5.5546875" style="8" bestFit="1" customWidth="1"/>
    <col min="5914" max="6143" width="11.44140625" style="8"/>
    <col min="6144" max="6144" width="11.109375" style="8" bestFit="1" customWidth="1"/>
    <col min="6145" max="6145" width="10.33203125" style="8" bestFit="1" customWidth="1"/>
    <col min="6146" max="6146" width="7.109375" style="8" bestFit="1" customWidth="1"/>
    <col min="6147" max="6147" width="12.44140625" style="8" customWidth="1"/>
    <col min="6148" max="6148" width="6.6640625" style="8" bestFit="1" customWidth="1"/>
    <col min="6149" max="6149" width="5" style="8" bestFit="1" customWidth="1"/>
    <col min="6150" max="6150" width="5.33203125" style="8" bestFit="1" customWidth="1"/>
    <col min="6151" max="6151" width="3.109375" style="8" bestFit="1" customWidth="1"/>
    <col min="6152" max="6152" width="9" style="8" customWidth="1"/>
    <col min="6153" max="6153" width="7" style="8" bestFit="1" customWidth="1"/>
    <col min="6154" max="6154" width="6" style="8" bestFit="1" customWidth="1"/>
    <col min="6155" max="6155" width="16.109375" style="8" customWidth="1"/>
    <col min="6156" max="6156" width="5.44140625" style="8" bestFit="1" customWidth="1"/>
    <col min="6157" max="6157" width="17" style="8" customWidth="1"/>
    <col min="6158" max="6162" width="11.44140625" style="8"/>
    <col min="6163" max="6163" width="8.88671875" style="8" bestFit="1" customWidth="1"/>
    <col min="6164" max="6164" width="9.5546875" style="8" bestFit="1" customWidth="1"/>
    <col min="6165" max="6165" width="6.88671875" style="8" bestFit="1" customWidth="1"/>
    <col min="6166" max="6166" width="8.44140625" style="8" bestFit="1" customWidth="1"/>
    <col min="6167" max="6167" width="8" style="8" bestFit="1" customWidth="1"/>
    <col min="6168" max="6168" width="7.5546875" style="8" bestFit="1" customWidth="1"/>
    <col min="6169" max="6169" width="5.5546875" style="8" bestFit="1" customWidth="1"/>
    <col min="6170" max="6399" width="11.44140625" style="8"/>
    <col min="6400" max="6400" width="11.109375" style="8" bestFit="1" customWidth="1"/>
    <col min="6401" max="6401" width="10.33203125" style="8" bestFit="1" customWidth="1"/>
    <col min="6402" max="6402" width="7.109375" style="8" bestFit="1" customWidth="1"/>
    <col min="6403" max="6403" width="12.44140625" style="8" customWidth="1"/>
    <col min="6404" max="6404" width="6.6640625" style="8" bestFit="1" customWidth="1"/>
    <col min="6405" max="6405" width="5" style="8" bestFit="1" customWidth="1"/>
    <col min="6406" max="6406" width="5.33203125" style="8" bestFit="1" customWidth="1"/>
    <col min="6407" max="6407" width="3.109375" style="8" bestFit="1" customWidth="1"/>
    <col min="6408" max="6408" width="9" style="8" customWidth="1"/>
    <col min="6409" max="6409" width="7" style="8" bestFit="1" customWidth="1"/>
    <col min="6410" max="6410" width="6" style="8" bestFit="1" customWidth="1"/>
    <col min="6411" max="6411" width="16.109375" style="8" customWidth="1"/>
    <col min="6412" max="6412" width="5.44140625" style="8" bestFit="1" customWidth="1"/>
    <col min="6413" max="6413" width="17" style="8" customWidth="1"/>
    <col min="6414" max="6418" width="11.44140625" style="8"/>
    <col min="6419" max="6419" width="8.88671875" style="8" bestFit="1" customWidth="1"/>
    <col min="6420" max="6420" width="9.5546875" style="8" bestFit="1" customWidth="1"/>
    <col min="6421" max="6421" width="6.88671875" style="8" bestFit="1" customWidth="1"/>
    <col min="6422" max="6422" width="8.44140625" style="8" bestFit="1" customWidth="1"/>
    <col min="6423" max="6423" width="8" style="8" bestFit="1" customWidth="1"/>
    <col min="6424" max="6424" width="7.5546875" style="8" bestFit="1" customWidth="1"/>
    <col min="6425" max="6425" width="5.5546875" style="8" bestFit="1" customWidth="1"/>
    <col min="6426" max="6655" width="11.44140625" style="8"/>
    <col min="6656" max="6656" width="11.109375" style="8" bestFit="1" customWidth="1"/>
    <col min="6657" max="6657" width="10.33203125" style="8" bestFit="1" customWidth="1"/>
    <col min="6658" max="6658" width="7.109375" style="8" bestFit="1" customWidth="1"/>
    <col min="6659" max="6659" width="12.44140625" style="8" customWidth="1"/>
    <col min="6660" max="6660" width="6.6640625" style="8" bestFit="1" customWidth="1"/>
    <col min="6661" max="6661" width="5" style="8" bestFit="1" customWidth="1"/>
    <col min="6662" max="6662" width="5.33203125" style="8" bestFit="1" customWidth="1"/>
    <col min="6663" max="6663" width="3.109375" style="8" bestFit="1" customWidth="1"/>
    <col min="6664" max="6664" width="9" style="8" customWidth="1"/>
    <col min="6665" max="6665" width="7" style="8" bestFit="1" customWidth="1"/>
    <col min="6666" max="6666" width="6" style="8" bestFit="1" customWidth="1"/>
    <col min="6667" max="6667" width="16.109375" style="8" customWidth="1"/>
    <col min="6668" max="6668" width="5.44140625" style="8" bestFit="1" customWidth="1"/>
    <col min="6669" max="6669" width="17" style="8" customWidth="1"/>
    <col min="6670" max="6674" width="11.44140625" style="8"/>
    <col min="6675" max="6675" width="8.88671875" style="8" bestFit="1" customWidth="1"/>
    <col min="6676" max="6676" width="9.5546875" style="8" bestFit="1" customWidth="1"/>
    <col min="6677" max="6677" width="6.88671875" style="8" bestFit="1" customWidth="1"/>
    <col min="6678" max="6678" width="8.44140625" style="8" bestFit="1" customWidth="1"/>
    <col min="6679" max="6679" width="8" style="8" bestFit="1" customWidth="1"/>
    <col min="6680" max="6680" width="7.5546875" style="8" bestFit="1" customWidth="1"/>
    <col min="6681" max="6681" width="5.5546875" style="8" bestFit="1" customWidth="1"/>
    <col min="6682" max="6911" width="11.44140625" style="8"/>
    <col min="6912" max="6912" width="11.109375" style="8" bestFit="1" customWidth="1"/>
    <col min="6913" max="6913" width="10.33203125" style="8" bestFit="1" customWidth="1"/>
    <col min="6914" max="6914" width="7.109375" style="8" bestFit="1" customWidth="1"/>
    <col min="6915" max="6915" width="12.44140625" style="8" customWidth="1"/>
    <col min="6916" max="6916" width="6.6640625" style="8" bestFit="1" customWidth="1"/>
    <col min="6917" max="6917" width="5" style="8" bestFit="1" customWidth="1"/>
    <col min="6918" max="6918" width="5.33203125" style="8" bestFit="1" customWidth="1"/>
    <col min="6919" max="6919" width="3.109375" style="8" bestFit="1" customWidth="1"/>
    <col min="6920" max="6920" width="9" style="8" customWidth="1"/>
    <col min="6921" max="6921" width="7" style="8" bestFit="1" customWidth="1"/>
    <col min="6922" max="6922" width="6" style="8" bestFit="1" customWidth="1"/>
    <col min="6923" max="6923" width="16.109375" style="8" customWidth="1"/>
    <col min="6924" max="6924" width="5.44140625" style="8" bestFit="1" customWidth="1"/>
    <col min="6925" max="6925" width="17" style="8" customWidth="1"/>
    <col min="6926" max="6930" width="11.44140625" style="8"/>
    <col min="6931" max="6931" width="8.88671875" style="8" bestFit="1" customWidth="1"/>
    <col min="6932" max="6932" width="9.5546875" style="8" bestFit="1" customWidth="1"/>
    <col min="6933" max="6933" width="6.88671875" style="8" bestFit="1" customWidth="1"/>
    <col min="6934" max="6934" width="8.44140625" style="8" bestFit="1" customWidth="1"/>
    <col min="6935" max="6935" width="8" style="8" bestFit="1" customWidth="1"/>
    <col min="6936" max="6936" width="7.5546875" style="8" bestFit="1" customWidth="1"/>
    <col min="6937" max="6937" width="5.5546875" style="8" bestFit="1" customWidth="1"/>
    <col min="6938" max="7167" width="11.44140625" style="8"/>
    <col min="7168" max="7168" width="11.109375" style="8" bestFit="1" customWidth="1"/>
    <col min="7169" max="7169" width="10.33203125" style="8" bestFit="1" customWidth="1"/>
    <col min="7170" max="7170" width="7.109375" style="8" bestFit="1" customWidth="1"/>
    <col min="7171" max="7171" width="12.44140625" style="8" customWidth="1"/>
    <col min="7172" max="7172" width="6.6640625" style="8" bestFit="1" customWidth="1"/>
    <col min="7173" max="7173" width="5" style="8" bestFit="1" customWidth="1"/>
    <col min="7174" max="7174" width="5.33203125" style="8" bestFit="1" customWidth="1"/>
    <col min="7175" max="7175" width="3.109375" style="8" bestFit="1" customWidth="1"/>
    <col min="7176" max="7176" width="9" style="8" customWidth="1"/>
    <col min="7177" max="7177" width="7" style="8" bestFit="1" customWidth="1"/>
    <col min="7178" max="7178" width="6" style="8" bestFit="1" customWidth="1"/>
    <col min="7179" max="7179" width="16.109375" style="8" customWidth="1"/>
    <col min="7180" max="7180" width="5.44140625" style="8" bestFit="1" customWidth="1"/>
    <col min="7181" max="7181" width="17" style="8" customWidth="1"/>
    <col min="7182" max="7186" width="11.44140625" style="8"/>
    <col min="7187" max="7187" width="8.88671875" style="8" bestFit="1" customWidth="1"/>
    <col min="7188" max="7188" width="9.5546875" style="8" bestFit="1" customWidth="1"/>
    <col min="7189" max="7189" width="6.88671875" style="8" bestFit="1" customWidth="1"/>
    <col min="7190" max="7190" width="8.44140625" style="8" bestFit="1" customWidth="1"/>
    <col min="7191" max="7191" width="8" style="8" bestFit="1" customWidth="1"/>
    <col min="7192" max="7192" width="7.5546875" style="8" bestFit="1" customWidth="1"/>
    <col min="7193" max="7193" width="5.5546875" style="8" bestFit="1" customWidth="1"/>
    <col min="7194" max="7423" width="11.44140625" style="8"/>
    <col min="7424" max="7424" width="11.109375" style="8" bestFit="1" customWidth="1"/>
    <col min="7425" max="7425" width="10.33203125" style="8" bestFit="1" customWidth="1"/>
    <col min="7426" max="7426" width="7.109375" style="8" bestFit="1" customWidth="1"/>
    <col min="7427" max="7427" width="12.44140625" style="8" customWidth="1"/>
    <col min="7428" max="7428" width="6.6640625" style="8" bestFit="1" customWidth="1"/>
    <col min="7429" max="7429" width="5" style="8" bestFit="1" customWidth="1"/>
    <col min="7430" max="7430" width="5.33203125" style="8" bestFit="1" customWidth="1"/>
    <col min="7431" max="7431" width="3.109375" style="8" bestFit="1" customWidth="1"/>
    <col min="7432" max="7432" width="9" style="8" customWidth="1"/>
    <col min="7433" max="7433" width="7" style="8" bestFit="1" customWidth="1"/>
    <col min="7434" max="7434" width="6" style="8" bestFit="1" customWidth="1"/>
    <col min="7435" max="7435" width="16.109375" style="8" customWidth="1"/>
    <col min="7436" max="7436" width="5.44140625" style="8" bestFit="1" customWidth="1"/>
    <col min="7437" max="7437" width="17" style="8" customWidth="1"/>
    <col min="7438" max="7442" width="11.44140625" style="8"/>
    <col min="7443" max="7443" width="8.88671875" style="8" bestFit="1" customWidth="1"/>
    <col min="7444" max="7444" width="9.5546875" style="8" bestFit="1" customWidth="1"/>
    <col min="7445" max="7445" width="6.88671875" style="8" bestFit="1" customWidth="1"/>
    <col min="7446" max="7446" width="8.44140625" style="8" bestFit="1" customWidth="1"/>
    <col min="7447" max="7447" width="8" style="8" bestFit="1" customWidth="1"/>
    <col min="7448" max="7448" width="7.5546875" style="8" bestFit="1" customWidth="1"/>
    <col min="7449" max="7449" width="5.5546875" style="8" bestFit="1" customWidth="1"/>
    <col min="7450" max="7679" width="11.44140625" style="8"/>
    <col min="7680" max="7680" width="11.109375" style="8" bestFit="1" customWidth="1"/>
    <col min="7681" max="7681" width="10.33203125" style="8" bestFit="1" customWidth="1"/>
    <col min="7682" max="7682" width="7.109375" style="8" bestFit="1" customWidth="1"/>
    <col min="7683" max="7683" width="12.44140625" style="8" customWidth="1"/>
    <col min="7684" max="7684" width="6.6640625" style="8" bestFit="1" customWidth="1"/>
    <col min="7685" max="7685" width="5" style="8" bestFit="1" customWidth="1"/>
    <col min="7686" max="7686" width="5.33203125" style="8" bestFit="1" customWidth="1"/>
    <col min="7687" max="7687" width="3.109375" style="8" bestFit="1" customWidth="1"/>
    <col min="7688" max="7688" width="9" style="8" customWidth="1"/>
    <col min="7689" max="7689" width="7" style="8" bestFit="1" customWidth="1"/>
    <col min="7690" max="7690" width="6" style="8" bestFit="1" customWidth="1"/>
    <col min="7691" max="7691" width="16.109375" style="8" customWidth="1"/>
    <col min="7692" max="7692" width="5.44140625" style="8" bestFit="1" customWidth="1"/>
    <col min="7693" max="7693" width="17" style="8" customWidth="1"/>
    <col min="7694" max="7698" width="11.44140625" style="8"/>
    <col min="7699" max="7699" width="8.88671875" style="8" bestFit="1" customWidth="1"/>
    <col min="7700" max="7700" width="9.5546875" style="8" bestFit="1" customWidth="1"/>
    <col min="7701" max="7701" width="6.88671875" style="8" bestFit="1" customWidth="1"/>
    <col min="7702" max="7702" width="8.44140625" style="8" bestFit="1" customWidth="1"/>
    <col min="7703" max="7703" width="8" style="8" bestFit="1" customWidth="1"/>
    <col min="7704" max="7704" width="7.5546875" style="8" bestFit="1" customWidth="1"/>
    <col min="7705" max="7705" width="5.5546875" style="8" bestFit="1" customWidth="1"/>
    <col min="7706" max="7935" width="11.44140625" style="8"/>
    <col min="7936" max="7936" width="11.109375" style="8" bestFit="1" customWidth="1"/>
    <col min="7937" max="7937" width="10.33203125" style="8" bestFit="1" customWidth="1"/>
    <col min="7938" max="7938" width="7.109375" style="8" bestFit="1" customWidth="1"/>
    <col min="7939" max="7939" width="12.44140625" style="8" customWidth="1"/>
    <col min="7940" max="7940" width="6.6640625" style="8" bestFit="1" customWidth="1"/>
    <col min="7941" max="7941" width="5" style="8" bestFit="1" customWidth="1"/>
    <col min="7942" max="7942" width="5.33203125" style="8" bestFit="1" customWidth="1"/>
    <col min="7943" max="7943" width="3.109375" style="8" bestFit="1" customWidth="1"/>
    <col min="7944" max="7944" width="9" style="8" customWidth="1"/>
    <col min="7945" max="7945" width="7" style="8" bestFit="1" customWidth="1"/>
    <col min="7946" max="7946" width="6" style="8" bestFit="1" customWidth="1"/>
    <col min="7947" max="7947" width="16.109375" style="8" customWidth="1"/>
    <col min="7948" max="7948" width="5.44140625" style="8" bestFit="1" customWidth="1"/>
    <col min="7949" max="7949" width="17" style="8" customWidth="1"/>
    <col min="7950" max="7954" width="11.44140625" style="8"/>
    <col min="7955" max="7955" width="8.88671875" style="8" bestFit="1" customWidth="1"/>
    <col min="7956" max="7956" width="9.5546875" style="8" bestFit="1" customWidth="1"/>
    <col min="7957" max="7957" width="6.88671875" style="8" bestFit="1" customWidth="1"/>
    <col min="7958" max="7958" width="8.44140625" style="8" bestFit="1" customWidth="1"/>
    <col min="7959" max="7959" width="8" style="8" bestFit="1" customWidth="1"/>
    <col min="7960" max="7960" width="7.5546875" style="8" bestFit="1" customWidth="1"/>
    <col min="7961" max="7961" width="5.5546875" style="8" bestFit="1" customWidth="1"/>
    <col min="7962" max="8191" width="11.44140625" style="8"/>
    <col min="8192" max="8192" width="11.109375" style="8" bestFit="1" customWidth="1"/>
    <col min="8193" max="8193" width="10.33203125" style="8" bestFit="1" customWidth="1"/>
    <col min="8194" max="8194" width="7.109375" style="8" bestFit="1" customWidth="1"/>
    <col min="8195" max="8195" width="12.44140625" style="8" customWidth="1"/>
    <col min="8196" max="8196" width="6.6640625" style="8" bestFit="1" customWidth="1"/>
    <col min="8197" max="8197" width="5" style="8" bestFit="1" customWidth="1"/>
    <col min="8198" max="8198" width="5.33203125" style="8" bestFit="1" customWidth="1"/>
    <col min="8199" max="8199" width="3.109375" style="8" bestFit="1" customWidth="1"/>
    <col min="8200" max="8200" width="9" style="8" customWidth="1"/>
    <col min="8201" max="8201" width="7" style="8" bestFit="1" customWidth="1"/>
    <col min="8202" max="8202" width="6" style="8" bestFit="1" customWidth="1"/>
    <col min="8203" max="8203" width="16.109375" style="8" customWidth="1"/>
    <col min="8204" max="8204" width="5.44140625" style="8" bestFit="1" customWidth="1"/>
    <col min="8205" max="8205" width="17" style="8" customWidth="1"/>
    <col min="8206" max="8210" width="11.44140625" style="8"/>
    <col min="8211" max="8211" width="8.88671875" style="8" bestFit="1" customWidth="1"/>
    <col min="8212" max="8212" width="9.5546875" style="8" bestFit="1" customWidth="1"/>
    <col min="8213" max="8213" width="6.88671875" style="8" bestFit="1" customWidth="1"/>
    <col min="8214" max="8214" width="8.44140625" style="8" bestFit="1" customWidth="1"/>
    <col min="8215" max="8215" width="8" style="8" bestFit="1" customWidth="1"/>
    <col min="8216" max="8216" width="7.5546875" style="8" bestFit="1" customWidth="1"/>
    <col min="8217" max="8217" width="5.5546875" style="8" bestFit="1" customWidth="1"/>
    <col min="8218" max="8447" width="11.44140625" style="8"/>
    <col min="8448" max="8448" width="11.109375" style="8" bestFit="1" customWidth="1"/>
    <col min="8449" max="8449" width="10.33203125" style="8" bestFit="1" customWidth="1"/>
    <col min="8450" max="8450" width="7.109375" style="8" bestFit="1" customWidth="1"/>
    <col min="8451" max="8451" width="12.44140625" style="8" customWidth="1"/>
    <col min="8452" max="8452" width="6.6640625" style="8" bestFit="1" customWidth="1"/>
    <col min="8453" max="8453" width="5" style="8" bestFit="1" customWidth="1"/>
    <col min="8454" max="8454" width="5.33203125" style="8" bestFit="1" customWidth="1"/>
    <col min="8455" max="8455" width="3.109375" style="8" bestFit="1" customWidth="1"/>
    <col min="8456" max="8456" width="9" style="8" customWidth="1"/>
    <col min="8457" max="8457" width="7" style="8" bestFit="1" customWidth="1"/>
    <col min="8458" max="8458" width="6" style="8" bestFit="1" customWidth="1"/>
    <col min="8459" max="8459" width="16.109375" style="8" customWidth="1"/>
    <col min="8460" max="8460" width="5.44140625" style="8" bestFit="1" customWidth="1"/>
    <col min="8461" max="8461" width="17" style="8" customWidth="1"/>
    <col min="8462" max="8466" width="11.44140625" style="8"/>
    <col min="8467" max="8467" width="8.88671875" style="8" bestFit="1" customWidth="1"/>
    <col min="8468" max="8468" width="9.5546875" style="8" bestFit="1" customWidth="1"/>
    <col min="8469" max="8469" width="6.88671875" style="8" bestFit="1" customWidth="1"/>
    <col min="8470" max="8470" width="8.44140625" style="8" bestFit="1" customWidth="1"/>
    <col min="8471" max="8471" width="8" style="8" bestFit="1" customWidth="1"/>
    <col min="8472" max="8472" width="7.5546875" style="8" bestFit="1" customWidth="1"/>
    <col min="8473" max="8473" width="5.5546875" style="8" bestFit="1" customWidth="1"/>
    <col min="8474" max="8703" width="11.44140625" style="8"/>
    <col min="8704" max="8704" width="11.109375" style="8" bestFit="1" customWidth="1"/>
    <col min="8705" max="8705" width="10.33203125" style="8" bestFit="1" customWidth="1"/>
    <col min="8706" max="8706" width="7.109375" style="8" bestFit="1" customWidth="1"/>
    <col min="8707" max="8707" width="12.44140625" style="8" customWidth="1"/>
    <col min="8708" max="8708" width="6.6640625" style="8" bestFit="1" customWidth="1"/>
    <col min="8709" max="8709" width="5" style="8" bestFit="1" customWidth="1"/>
    <col min="8710" max="8710" width="5.33203125" style="8" bestFit="1" customWidth="1"/>
    <col min="8711" max="8711" width="3.109375" style="8" bestFit="1" customWidth="1"/>
    <col min="8712" max="8712" width="9" style="8" customWidth="1"/>
    <col min="8713" max="8713" width="7" style="8" bestFit="1" customWidth="1"/>
    <col min="8714" max="8714" width="6" style="8" bestFit="1" customWidth="1"/>
    <col min="8715" max="8715" width="16.109375" style="8" customWidth="1"/>
    <col min="8716" max="8716" width="5.44140625" style="8" bestFit="1" customWidth="1"/>
    <col min="8717" max="8717" width="17" style="8" customWidth="1"/>
    <col min="8718" max="8722" width="11.44140625" style="8"/>
    <col min="8723" max="8723" width="8.88671875" style="8" bestFit="1" customWidth="1"/>
    <col min="8724" max="8724" width="9.5546875" style="8" bestFit="1" customWidth="1"/>
    <col min="8725" max="8725" width="6.88671875" style="8" bestFit="1" customWidth="1"/>
    <col min="8726" max="8726" width="8.44140625" style="8" bestFit="1" customWidth="1"/>
    <col min="8727" max="8727" width="8" style="8" bestFit="1" customWidth="1"/>
    <col min="8728" max="8728" width="7.5546875" style="8" bestFit="1" customWidth="1"/>
    <col min="8729" max="8729" width="5.5546875" style="8" bestFit="1" customWidth="1"/>
    <col min="8730" max="8959" width="11.44140625" style="8"/>
    <col min="8960" max="8960" width="11.109375" style="8" bestFit="1" customWidth="1"/>
    <col min="8961" max="8961" width="10.33203125" style="8" bestFit="1" customWidth="1"/>
    <col min="8962" max="8962" width="7.109375" style="8" bestFit="1" customWidth="1"/>
    <col min="8963" max="8963" width="12.44140625" style="8" customWidth="1"/>
    <col min="8964" max="8964" width="6.6640625" style="8" bestFit="1" customWidth="1"/>
    <col min="8965" max="8965" width="5" style="8" bestFit="1" customWidth="1"/>
    <col min="8966" max="8966" width="5.33203125" style="8" bestFit="1" customWidth="1"/>
    <col min="8967" max="8967" width="3.109375" style="8" bestFit="1" customWidth="1"/>
    <col min="8968" max="8968" width="9" style="8" customWidth="1"/>
    <col min="8969" max="8969" width="7" style="8" bestFit="1" customWidth="1"/>
    <col min="8970" max="8970" width="6" style="8" bestFit="1" customWidth="1"/>
    <col min="8971" max="8971" width="16.109375" style="8" customWidth="1"/>
    <col min="8972" max="8972" width="5.44140625" style="8" bestFit="1" customWidth="1"/>
    <col min="8973" max="8973" width="17" style="8" customWidth="1"/>
    <col min="8974" max="8978" width="11.44140625" style="8"/>
    <col min="8979" max="8979" width="8.88671875" style="8" bestFit="1" customWidth="1"/>
    <col min="8980" max="8980" width="9.5546875" style="8" bestFit="1" customWidth="1"/>
    <col min="8981" max="8981" width="6.88671875" style="8" bestFit="1" customWidth="1"/>
    <col min="8982" max="8982" width="8.44140625" style="8" bestFit="1" customWidth="1"/>
    <col min="8983" max="8983" width="8" style="8" bestFit="1" customWidth="1"/>
    <col min="8984" max="8984" width="7.5546875" style="8" bestFit="1" customWidth="1"/>
    <col min="8985" max="8985" width="5.5546875" style="8" bestFit="1" customWidth="1"/>
    <col min="8986" max="9215" width="11.44140625" style="8"/>
    <col min="9216" max="9216" width="11.109375" style="8" bestFit="1" customWidth="1"/>
    <col min="9217" max="9217" width="10.33203125" style="8" bestFit="1" customWidth="1"/>
    <col min="9218" max="9218" width="7.109375" style="8" bestFit="1" customWidth="1"/>
    <col min="9219" max="9219" width="12.44140625" style="8" customWidth="1"/>
    <col min="9220" max="9220" width="6.6640625" style="8" bestFit="1" customWidth="1"/>
    <col min="9221" max="9221" width="5" style="8" bestFit="1" customWidth="1"/>
    <col min="9222" max="9222" width="5.33203125" style="8" bestFit="1" customWidth="1"/>
    <col min="9223" max="9223" width="3.109375" style="8" bestFit="1" customWidth="1"/>
    <col min="9224" max="9224" width="9" style="8" customWidth="1"/>
    <col min="9225" max="9225" width="7" style="8" bestFit="1" customWidth="1"/>
    <col min="9226" max="9226" width="6" style="8" bestFit="1" customWidth="1"/>
    <col min="9227" max="9227" width="16.109375" style="8" customWidth="1"/>
    <col min="9228" max="9228" width="5.44140625" style="8" bestFit="1" customWidth="1"/>
    <col min="9229" max="9229" width="17" style="8" customWidth="1"/>
    <col min="9230" max="9234" width="11.44140625" style="8"/>
    <col min="9235" max="9235" width="8.88671875" style="8" bestFit="1" customWidth="1"/>
    <col min="9236" max="9236" width="9.5546875" style="8" bestFit="1" customWidth="1"/>
    <col min="9237" max="9237" width="6.88671875" style="8" bestFit="1" customWidth="1"/>
    <col min="9238" max="9238" width="8.44140625" style="8" bestFit="1" customWidth="1"/>
    <col min="9239" max="9239" width="8" style="8" bestFit="1" customWidth="1"/>
    <col min="9240" max="9240" width="7.5546875" style="8" bestFit="1" customWidth="1"/>
    <col min="9241" max="9241" width="5.5546875" style="8" bestFit="1" customWidth="1"/>
    <col min="9242" max="9471" width="11.44140625" style="8"/>
    <col min="9472" max="9472" width="11.109375" style="8" bestFit="1" customWidth="1"/>
    <col min="9473" max="9473" width="10.33203125" style="8" bestFit="1" customWidth="1"/>
    <col min="9474" max="9474" width="7.109375" style="8" bestFit="1" customWidth="1"/>
    <col min="9475" max="9475" width="12.44140625" style="8" customWidth="1"/>
    <col min="9476" max="9476" width="6.6640625" style="8" bestFit="1" customWidth="1"/>
    <col min="9477" max="9477" width="5" style="8" bestFit="1" customWidth="1"/>
    <col min="9478" max="9478" width="5.33203125" style="8" bestFit="1" customWidth="1"/>
    <col min="9479" max="9479" width="3.109375" style="8" bestFit="1" customWidth="1"/>
    <col min="9480" max="9480" width="9" style="8" customWidth="1"/>
    <col min="9481" max="9481" width="7" style="8" bestFit="1" customWidth="1"/>
    <col min="9482" max="9482" width="6" style="8" bestFit="1" customWidth="1"/>
    <col min="9483" max="9483" width="16.109375" style="8" customWidth="1"/>
    <col min="9484" max="9484" width="5.44140625" style="8" bestFit="1" customWidth="1"/>
    <col min="9485" max="9485" width="17" style="8" customWidth="1"/>
    <col min="9486" max="9490" width="11.44140625" style="8"/>
    <col min="9491" max="9491" width="8.88671875" style="8" bestFit="1" customWidth="1"/>
    <col min="9492" max="9492" width="9.5546875" style="8" bestFit="1" customWidth="1"/>
    <col min="9493" max="9493" width="6.88671875" style="8" bestFit="1" customWidth="1"/>
    <col min="9494" max="9494" width="8.44140625" style="8" bestFit="1" customWidth="1"/>
    <col min="9495" max="9495" width="8" style="8" bestFit="1" customWidth="1"/>
    <col min="9496" max="9496" width="7.5546875" style="8" bestFit="1" customWidth="1"/>
    <col min="9497" max="9497" width="5.5546875" style="8" bestFit="1" customWidth="1"/>
    <col min="9498" max="9727" width="11.44140625" style="8"/>
    <col min="9728" max="9728" width="11.109375" style="8" bestFit="1" customWidth="1"/>
    <col min="9729" max="9729" width="10.33203125" style="8" bestFit="1" customWidth="1"/>
    <col min="9730" max="9730" width="7.109375" style="8" bestFit="1" customWidth="1"/>
    <col min="9731" max="9731" width="12.44140625" style="8" customWidth="1"/>
    <col min="9732" max="9732" width="6.6640625" style="8" bestFit="1" customWidth="1"/>
    <col min="9733" max="9733" width="5" style="8" bestFit="1" customWidth="1"/>
    <col min="9734" max="9734" width="5.33203125" style="8" bestFit="1" customWidth="1"/>
    <col min="9735" max="9735" width="3.109375" style="8" bestFit="1" customWidth="1"/>
    <col min="9736" max="9736" width="9" style="8" customWidth="1"/>
    <col min="9737" max="9737" width="7" style="8" bestFit="1" customWidth="1"/>
    <col min="9738" max="9738" width="6" style="8" bestFit="1" customWidth="1"/>
    <col min="9739" max="9739" width="16.109375" style="8" customWidth="1"/>
    <col min="9740" max="9740" width="5.44140625" style="8" bestFit="1" customWidth="1"/>
    <col min="9741" max="9741" width="17" style="8" customWidth="1"/>
    <col min="9742" max="9746" width="11.44140625" style="8"/>
    <col min="9747" max="9747" width="8.88671875" style="8" bestFit="1" customWidth="1"/>
    <col min="9748" max="9748" width="9.5546875" style="8" bestFit="1" customWidth="1"/>
    <col min="9749" max="9749" width="6.88671875" style="8" bestFit="1" customWidth="1"/>
    <col min="9750" max="9750" width="8.44140625" style="8" bestFit="1" customWidth="1"/>
    <col min="9751" max="9751" width="8" style="8" bestFit="1" customWidth="1"/>
    <col min="9752" max="9752" width="7.5546875" style="8" bestFit="1" customWidth="1"/>
    <col min="9753" max="9753" width="5.5546875" style="8" bestFit="1" customWidth="1"/>
    <col min="9754" max="9983" width="11.44140625" style="8"/>
    <col min="9984" max="9984" width="11.109375" style="8" bestFit="1" customWidth="1"/>
    <col min="9985" max="9985" width="10.33203125" style="8" bestFit="1" customWidth="1"/>
    <col min="9986" max="9986" width="7.109375" style="8" bestFit="1" customWidth="1"/>
    <col min="9987" max="9987" width="12.44140625" style="8" customWidth="1"/>
    <col min="9988" max="9988" width="6.6640625" style="8" bestFit="1" customWidth="1"/>
    <col min="9989" max="9989" width="5" style="8" bestFit="1" customWidth="1"/>
    <col min="9990" max="9990" width="5.33203125" style="8" bestFit="1" customWidth="1"/>
    <col min="9991" max="9991" width="3.109375" style="8" bestFit="1" customWidth="1"/>
    <col min="9992" max="9992" width="9" style="8" customWidth="1"/>
    <col min="9993" max="9993" width="7" style="8" bestFit="1" customWidth="1"/>
    <col min="9994" max="9994" width="6" style="8" bestFit="1" customWidth="1"/>
    <col min="9995" max="9995" width="16.109375" style="8" customWidth="1"/>
    <col min="9996" max="9996" width="5.44140625" style="8" bestFit="1" customWidth="1"/>
    <col min="9997" max="9997" width="17" style="8" customWidth="1"/>
    <col min="9998" max="10002" width="11.44140625" style="8"/>
    <col min="10003" max="10003" width="8.88671875" style="8" bestFit="1" customWidth="1"/>
    <col min="10004" max="10004" width="9.5546875" style="8" bestFit="1" customWidth="1"/>
    <col min="10005" max="10005" width="6.88671875" style="8" bestFit="1" customWidth="1"/>
    <col min="10006" max="10006" width="8.44140625" style="8" bestFit="1" customWidth="1"/>
    <col min="10007" max="10007" width="8" style="8" bestFit="1" customWidth="1"/>
    <col min="10008" max="10008" width="7.5546875" style="8" bestFit="1" customWidth="1"/>
    <col min="10009" max="10009" width="5.5546875" style="8" bestFit="1" customWidth="1"/>
    <col min="10010" max="10239" width="11.44140625" style="8"/>
    <col min="10240" max="10240" width="11.109375" style="8" bestFit="1" customWidth="1"/>
    <col min="10241" max="10241" width="10.33203125" style="8" bestFit="1" customWidth="1"/>
    <col min="10242" max="10242" width="7.109375" style="8" bestFit="1" customWidth="1"/>
    <col min="10243" max="10243" width="12.44140625" style="8" customWidth="1"/>
    <col min="10244" max="10244" width="6.6640625" style="8" bestFit="1" customWidth="1"/>
    <col min="10245" max="10245" width="5" style="8" bestFit="1" customWidth="1"/>
    <col min="10246" max="10246" width="5.33203125" style="8" bestFit="1" customWidth="1"/>
    <col min="10247" max="10247" width="3.109375" style="8" bestFit="1" customWidth="1"/>
    <col min="10248" max="10248" width="9" style="8" customWidth="1"/>
    <col min="10249" max="10249" width="7" style="8" bestFit="1" customWidth="1"/>
    <col min="10250" max="10250" width="6" style="8" bestFit="1" customWidth="1"/>
    <col min="10251" max="10251" width="16.109375" style="8" customWidth="1"/>
    <col min="10252" max="10252" width="5.44140625" style="8" bestFit="1" customWidth="1"/>
    <col min="10253" max="10253" width="17" style="8" customWidth="1"/>
    <col min="10254" max="10258" width="11.44140625" style="8"/>
    <col min="10259" max="10259" width="8.88671875" style="8" bestFit="1" customWidth="1"/>
    <col min="10260" max="10260" width="9.5546875" style="8" bestFit="1" customWidth="1"/>
    <col min="10261" max="10261" width="6.88671875" style="8" bestFit="1" customWidth="1"/>
    <col min="10262" max="10262" width="8.44140625" style="8" bestFit="1" customWidth="1"/>
    <col min="10263" max="10263" width="8" style="8" bestFit="1" customWidth="1"/>
    <col min="10264" max="10264" width="7.5546875" style="8" bestFit="1" customWidth="1"/>
    <col min="10265" max="10265" width="5.5546875" style="8" bestFit="1" customWidth="1"/>
    <col min="10266" max="10495" width="11.44140625" style="8"/>
    <col min="10496" max="10496" width="11.109375" style="8" bestFit="1" customWidth="1"/>
    <col min="10497" max="10497" width="10.33203125" style="8" bestFit="1" customWidth="1"/>
    <col min="10498" max="10498" width="7.109375" style="8" bestFit="1" customWidth="1"/>
    <col min="10499" max="10499" width="12.44140625" style="8" customWidth="1"/>
    <col min="10500" max="10500" width="6.6640625" style="8" bestFit="1" customWidth="1"/>
    <col min="10501" max="10501" width="5" style="8" bestFit="1" customWidth="1"/>
    <col min="10502" max="10502" width="5.33203125" style="8" bestFit="1" customWidth="1"/>
    <col min="10503" max="10503" width="3.109375" style="8" bestFit="1" customWidth="1"/>
    <col min="10504" max="10504" width="9" style="8" customWidth="1"/>
    <col min="10505" max="10505" width="7" style="8" bestFit="1" customWidth="1"/>
    <col min="10506" max="10506" width="6" style="8" bestFit="1" customWidth="1"/>
    <col min="10507" max="10507" width="16.109375" style="8" customWidth="1"/>
    <col min="10508" max="10508" width="5.44140625" style="8" bestFit="1" customWidth="1"/>
    <col min="10509" max="10509" width="17" style="8" customWidth="1"/>
    <col min="10510" max="10514" width="11.44140625" style="8"/>
    <col min="10515" max="10515" width="8.88671875" style="8" bestFit="1" customWidth="1"/>
    <col min="10516" max="10516" width="9.5546875" style="8" bestFit="1" customWidth="1"/>
    <col min="10517" max="10517" width="6.88671875" style="8" bestFit="1" customWidth="1"/>
    <col min="10518" max="10518" width="8.44140625" style="8" bestFit="1" customWidth="1"/>
    <col min="10519" max="10519" width="8" style="8" bestFit="1" customWidth="1"/>
    <col min="10520" max="10520" width="7.5546875" style="8" bestFit="1" customWidth="1"/>
    <col min="10521" max="10521" width="5.5546875" style="8" bestFit="1" customWidth="1"/>
    <col min="10522" max="10751" width="11.44140625" style="8"/>
    <col min="10752" max="10752" width="11.109375" style="8" bestFit="1" customWidth="1"/>
    <col min="10753" max="10753" width="10.33203125" style="8" bestFit="1" customWidth="1"/>
    <col min="10754" max="10754" width="7.109375" style="8" bestFit="1" customWidth="1"/>
    <col min="10755" max="10755" width="12.44140625" style="8" customWidth="1"/>
    <col min="10756" max="10756" width="6.6640625" style="8" bestFit="1" customWidth="1"/>
    <col min="10757" max="10757" width="5" style="8" bestFit="1" customWidth="1"/>
    <col min="10758" max="10758" width="5.33203125" style="8" bestFit="1" customWidth="1"/>
    <col min="10759" max="10759" width="3.109375" style="8" bestFit="1" customWidth="1"/>
    <col min="10760" max="10760" width="9" style="8" customWidth="1"/>
    <col min="10761" max="10761" width="7" style="8" bestFit="1" customWidth="1"/>
    <col min="10762" max="10762" width="6" style="8" bestFit="1" customWidth="1"/>
    <col min="10763" max="10763" width="16.109375" style="8" customWidth="1"/>
    <col min="10764" max="10764" width="5.44140625" style="8" bestFit="1" customWidth="1"/>
    <col min="10765" max="10765" width="17" style="8" customWidth="1"/>
    <col min="10766" max="10770" width="11.44140625" style="8"/>
    <col min="10771" max="10771" width="8.88671875" style="8" bestFit="1" customWidth="1"/>
    <col min="10772" max="10772" width="9.5546875" style="8" bestFit="1" customWidth="1"/>
    <col min="10773" max="10773" width="6.88671875" style="8" bestFit="1" customWidth="1"/>
    <col min="10774" max="10774" width="8.44140625" style="8" bestFit="1" customWidth="1"/>
    <col min="10775" max="10775" width="8" style="8" bestFit="1" customWidth="1"/>
    <col min="10776" max="10776" width="7.5546875" style="8" bestFit="1" customWidth="1"/>
    <col min="10777" max="10777" width="5.5546875" style="8" bestFit="1" customWidth="1"/>
    <col min="10778" max="11007" width="11.44140625" style="8"/>
    <col min="11008" max="11008" width="11.109375" style="8" bestFit="1" customWidth="1"/>
    <col min="11009" max="11009" width="10.33203125" style="8" bestFit="1" customWidth="1"/>
    <col min="11010" max="11010" width="7.109375" style="8" bestFit="1" customWidth="1"/>
    <col min="11011" max="11011" width="12.44140625" style="8" customWidth="1"/>
    <col min="11012" max="11012" width="6.6640625" style="8" bestFit="1" customWidth="1"/>
    <col min="11013" max="11013" width="5" style="8" bestFit="1" customWidth="1"/>
    <col min="11014" max="11014" width="5.33203125" style="8" bestFit="1" customWidth="1"/>
    <col min="11015" max="11015" width="3.109375" style="8" bestFit="1" customWidth="1"/>
    <col min="11016" max="11016" width="9" style="8" customWidth="1"/>
    <col min="11017" max="11017" width="7" style="8" bestFit="1" customWidth="1"/>
    <col min="11018" max="11018" width="6" style="8" bestFit="1" customWidth="1"/>
    <col min="11019" max="11019" width="16.109375" style="8" customWidth="1"/>
    <col min="11020" max="11020" width="5.44140625" style="8" bestFit="1" customWidth="1"/>
    <col min="11021" max="11021" width="17" style="8" customWidth="1"/>
    <col min="11022" max="11026" width="11.44140625" style="8"/>
    <col min="11027" max="11027" width="8.88671875" style="8" bestFit="1" customWidth="1"/>
    <col min="11028" max="11028" width="9.5546875" style="8" bestFit="1" customWidth="1"/>
    <col min="11029" max="11029" width="6.88671875" style="8" bestFit="1" customWidth="1"/>
    <col min="11030" max="11030" width="8.44140625" style="8" bestFit="1" customWidth="1"/>
    <col min="11031" max="11031" width="8" style="8" bestFit="1" customWidth="1"/>
    <col min="11032" max="11032" width="7.5546875" style="8" bestFit="1" customWidth="1"/>
    <col min="11033" max="11033" width="5.5546875" style="8" bestFit="1" customWidth="1"/>
    <col min="11034" max="11263" width="11.44140625" style="8"/>
    <col min="11264" max="11264" width="11.109375" style="8" bestFit="1" customWidth="1"/>
    <col min="11265" max="11265" width="10.33203125" style="8" bestFit="1" customWidth="1"/>
    <col min="11266" max="11266" width="7.109375" style="8" bestFit="1" customWidth="1"/>
    <col min="11267" max="11267" width="12.44140625" style="8" customWidth="1"/>
    <col min="11268" max="11268" width="6.6640625" style="8" bestFit="1" customWidth="1"/>
    <col min="11269" max="11269" width="5" style="8" bestFit="1" customWidth="1"/>
    <col min="11270" max="11270" width="5.33203125" style="8" bestFit="1" customWidth="1"/>
    <col min="11271" max="11271" width="3.109375" style="8" bestFit="1" customWidth="1"/>
    <col min="11272" max="11272" width="9" style="8" customWidth="1"/>
    <col min="11273" max="11273" width="7" style="8" bestFit="1" customWidth="1"/>
    <col min="11274" max="11274" width="6" style="8" bestFit="1" customWidth="1"/>
    <col min="11275" max="11275" width="16.109375" style="8" customWidth="1"/>
    <col min="11276" max="11276" width="5.44140625" style="8" bestFit="1" customWidth="1"/>
    <col min="11277" max="11277" width="17" style="8" customWidth="1"/>
    <col min="11278" max="11282" width="11.44140625" style="8"/>
    <col min="11283" max="11283" width="8.88671875" style="8" bestFit="1" customWidth="1"/>
    <col min="11284" max="11284" width="9.5546875" style="8" bestFit="1" customWidth="1"/>
    <col min="11285" max="11285" width="6.88671875" style="8" bestFit="1" customWidth="1"/>
    <col min="11286" max="11286" width="8.44140625" style="8" bestFit="1" customWidth="1"/>
    <col min="11287" max="11287" width="8" style="8" bestFit="1" customWidth="1"/>
    <col min="11288" max="11288" width="7.5546875" style="8" bestFit="1" customWidth="1"/>
    <col min="11289" max="11289" width="5.5546875" style="8" bestFit="1" customWidth="1"/>
    <col min="11290" max="11519" width="11.44140625" style="8"/>
    <col min="11520" max="11520" width="11.109375" style="8" bestFit="1" customWidth="1"/>
    <col min="11521" max="11521" width="10.33203125" style="8" bestFit="1" customWidth="1"/>
    <col min="11522" max="11522" width="7.109375" style="8" bestFit="1" customWidth="1"/>
    <col min="11523" max="11523" width="12.44140625" style="8" customWidth="1"/>
    <col min="11524" max="11524" width="6.6640625" style="8" bestFit="1" customWidth="1"/>
    <col min="11525" max="11525" width="5" style="8" bestFit="1" customWidth="1"/>
    <col min="11526" max="11526" width="5.33203125" style="8" bestFit="1" customWidth="1"/>
    <col min="11527" max="11527" width="3.109375" style="8" bestFit="1" customWidth="1"/>
    <col min="11528" max="11528" width="9" style="8" customWidth="1"/>
    <col min="11529" max="11529" width="7" style="8" bestFit="1" customWidth="1"/>
    <col min="11530" max="11530" width="6" style="8" bestFit="1" customWidth="1"/>
    <col min="11531" max="11531" width="16.109375" style="8" customWidth="1"/>
    <col min="11532" max="11532" width="5.44140625" style="8" bestFit="1" customWidth="1"/>
    <col min="11533" max="11533" width="17" style="8" customWidth="1"/>
    <col min="11534" max="11538" width="11.44140625" style="8"/>
    <col min="11539" max="11539" width="8.88671875" style="8" bestFit="1" customWidth="1"/>
    <col min="11540" max="11540" width="9.5546875" style="8" bestFit="1" customWidth="1"/>
    <col min="11541" max="11541" width="6.88671875" style="8" bestFit="1" customWidth="1"/>
    <col min="11542" max="11542" width="8.44140625" style="8" bestFit="1" customWidth="1"/>
    <col min="11543" max="11543" width="8" style="8" bestFit="1" customWidth="1"/>
    <col min="11544" max="11544" width="7.5546875" style="8" bestFit="1" customWidth="1"/>
    <col min="11545" max="11545" width="5.5546875" style="8" bestFit="1" customWidth="1"/>
    <col min="11546" max="11775" width="11.44140625" style="8"/>
    <col min="11776" max="11776" width="11.109375" style="8" bestFit="1" customWidth="1"/>
    <col min="11777" max="11777" width="10.33203125" style="8" bestFit="1" customWidth="1"/>
    <col min="11778" max="11778" width="7.109375" style="8" bestFit="1" customWidth="1"/>
    <col min="11779" max="11779" width="12.44140625" style="8" customWidth="1"/>
    <col min="11780" max="11780" width="6.6640625" style="8" bestFit="1" customWidth="1"/>
    <col min="11781" max="11781" width="5" style="8" bestFit="1" customWidth="1"/>
    <col min="11782" max="11782" width="5.33203125" style="8" bestFit="1" customWidth="1"/>
    <col min="11783" max="11783" width="3.109375" style="8" bestFit="1" customWidth="1"/>
    <col min="11784" max="11784" width="9" style="8" customWidth="1"/>
    <col min="11785" max="11785" width="7" style="8" bestFit="1" customWidth="1"/>
    <col min="11786" max="11786" width="6" style="8" bestFit="1" customWidth="1"/>
    <col min="11787" max="11787" width="16.109375" style="8" customWidth="1"/>
    <col min="11788" max="11788" width="5.44140625" style="8" bestFit="1" customWidth="1"/>
    <col min="11789" max="11789" width="17" style="8" customWidth="1"/>
    <col min="11790" max="11794" width="11.44140625" style="8"/>
    <col min="11795" max="11795" width="8.88671875" style="8" bestFit="1" customWidth="1"/>
    <col min="11796" max="11796" width="9.5546875" style="8" bestFit="1" customWidth="1"/>
    <col min="11797" max="11797" width="6.88671875" style="8" bestFit="1" customWidth="1"/>
    <col min="11798" max="11798" width="8.44140625" style="8" bestFit="1" customWidth="1"/>
    <col min="11799" max="11799" width="8" style="8" bestFit="1" customWidth="1"/>
    <col min="11800" max="11800" width="7.5546875" style="8" bestFit="1" customWidth="1"/>
    <col min="11801" max="11801" width="5.5546875" style="8" bestFit="1" customWidth="1"/>
    <col min="11802" max="12031" width="11.44140625" style="8"/>
    <col min="12032" max="12032" width="11.109375" style="8" bestFit="1" customWidth="1"/>
    <col min="12033" max="12033" width="10.33203125" style="8" bestFit="1" customWidth="1"/>
    <col min="12034" max="12034" width="7.109375" style="8" bestFit="1" customWidth="1"/>
    <col min="12035" max="12035" width="12.44140625" style="8" customWidth="1"/>
    <col min="12036" max="12036" width="6.6640625" style="8" bestFit="1" customWidth="1"/>
    <col min="12037" max="12037" width="5" style="8" bestFit="1" customWidth="1"/>
    <col min="12038" max="12038" width="5.33203125" style="8" bestFit="1" customWidth="1"/>
    <col min="12039" max="12039" width="3.109375" style="8" bestFit="1" customWidth="1"/>
    <col min="12040" max="12040" width="9" style="8" customWidth="1"/>
    <col min="12041" max="12041" width="7" style="8" bestFit="1" customWidth="1"/>
    <col min="12042" max="12042" width="6" style="8" bestFit="1" customWidth="1"/>
    <col min="12043" max="12043" width="16.109375" style="8" customWidth="1"/>
    <col min="12044" max="12044" width="5.44140625" style="8" bestFit="1" customWidth="1"/>
    <col min="12045" max="12045" width="17" style="8" customWidth="1"/>
    <col min="12046" max="12050" width="11.44140625" style="8"/>
    <col min="12051" max="12051" width="8.88671875" style="8" bestFit="1" customWidth="1"/>
    <col min="12052" max="12052" width="9.5546875" style="8" bestFit="1" customWidth="1"/>
    <col min="12053" max="12053" width="6.88671875" style="8" bestFit="1" customWidth="1"/>
    <col min="12054" max="12054" width="8.44140625" style="8" bestFit="1" customWidth="1"/>
    <col min="12055" max="12055" width="8" style="8" bestFit="1" customWidth="1"/>
    <col min="12056" max="12056" width="7.5546875" style="8" bestFit="1" customWidth="1"/>
    <col min="12057" max="12057" width="5.5546875" style="8" bestFit="1" customWidth="1"/>
    <col min="12058" max="12287" width="11.44140625" style="8"/>
    <col min="12288" max="12288" width="11.109375" style="8" bestFit="1" customWidth="1"/>
    <col min="12289" max="12289" width="10.33203125" style="8" bestFit="1" customWidth="1"/>
    <col min="12290" max="12290" width="7.109375" style="8" bestFit="1" customWidth="1"/>
    <col min="12291" max="12291" width="12.44140625" style="8" customWidth="1"/>
    <col min="12292" max="12292" width="6.6640625" style="8" bestFit="1" customWidth="1"/>
    <col min="12293" max="12293" width="5" style="8" bestFit="1" customWidth="1"/>
    <col min="12294" max="12294" width="5.33203125" style="8" bestFit="1" customWidth="1"/>
    <col min="12295" max="12295" width="3.109375" style="8" bestFit="1" customWidth="1"/>
    <col min="12296" max="12296" width="9" style="8" customWidth="1"/>
    <col min="12297" max="12297" width="7" style="8" bestFit="1" customWidth="1"/>
    <col min="12298" max="12298" width="6" style="8" bestFit="1" customWidth="1"/>
    <col min="12299" max="12299" width="16.109375" style="8" customWidth="1"/>
    <col min="12300" max="12300" width="5.44140625" style="8" bestFit="1" customWidth="1"/>
    <col min="12301" max="12301" width="17" style="8" customWidth="1"/>
    <col min="12302" max="12306" width="11.44140625" style="8"/>
    <col min="12307" max="12307" width="8.88671875" style="8" bestFit="1" customWidth="1"/>
    <col min="12308" max="12308" width="9.5546875" style="8" bestFit="1" customWidth="1"/>
    <col min="12309" max="12309" width="6.88671875" style="8" bestFit="1" customWidth="1"/>
    <col min="12310" max="12310" width="8.44140625" style="8" bestFit="1" customWidth="1"/>
    <col min="12311" max="12311" width="8" style="8" bestFit="1" customWidth="1"/>
    <col min="12312" max="12312" width="7.5546875" style="8" bestFit="1" customWidth="1"/>
    <col min="12313" max="12313" width="5.5546875" style="8" bestFit="1" customWidth="1"/>
    <col min="12314" max="12543" width="11.44140625" style="8"/>
    <col min="12544" max="12544" width="11.109375" style="8" bestFit="1" customWidth="1"/>
    <col min="12545" max="12545" width="10.33203125" style="8" bestFit="1" customWidth="1"/>
    <col min="12546" max="12546" width="7.109375" style="8" bestFit="1" customWidth="1"/>
    <col min="12547" max="12547" width="12.44140625" style="8" customWidth="1"/>
    <col min="12548" max="12548" width="6.6640625" style="8" bestFit="1" customWidth="1"/>
    <col min="12549" max="12549" width="5" style="8" bestFit="1" customWidth="1"/>
    <col min="12550" max="12550" width="5.33203125" style="8" bestFit="1" customWidth="1"/>
    <col min="12551" max="12551" width="3.109375" style="8" bestFit="1" customWidth="1"/>
    <col min="12552" max="12552" width="9" style="8" customWidth="1"/>
    <col min="12553" max="12553" width="7" style="8" bestFit="1" customWidth="1"/>
    <col min="12554" max="12554" width="6" style="8" bestFit="1" customWidth="1"/>
    <col min="12555" max="12555" width="16.109375" style="8" customWidth="1"/>
    <col min="12556" max="12556" width="5.44140625" style="8" bestFit="1" customWidth="1"/>
    <col min="12557" max="12557" width="17" style="8" customWidth="1"/>
    <col min="12558" max="12562" width="11.44140625" style="8"/>
    <col min="12563" max="12563" width="8.88671875" style="8" bestFit="1" customWidth="1"/>
    <col min="12564" max="12564" width="9.5546875" style="8" bestFit="1" customWidth="1"/>
    <col min="12565" max="12565" width="6.88671875" style="8" bestFit="1" customWidth="1"/>
    <col min="12566" max="12566" width="8.44140625" style="8" bestFit="1" customWidth="1"/>
    <col min="12567" max="12567" width="8" style="8" bestFit="1" customWidth="1"/>
    <col min="12568" max="12568" width="7.5546875" style="8" bestFit="1" customWidth="1"/>
    <col min="12569" max="12569" width="5.5546875" style="8" bestFit="1" customWidth="1"/>
    <col min="12570" max="12799" width="11.44140625" style="8"/>
    <col min="12800" max="12800" width="11.109375" style="8" bestFit="1" customWidth="1"/>
    <col min="12801" max="12801" width="10.33203125" style="8" bestFit="1" customWidth="1"/>
    <col min="12802" max="12802" width="7.109375" style="8" bestFit="1" customWidth="1"/>
    <col min="12803" max="12803" width="12.44140625" style="8" customWidth="1"/>
    <col min="12804" max="12804" width="6.6640625" style="8" bestFit="1" customWidth="1"/>
    <col min="12805" max="12805" width="5" style="8" bestFit="1" customWidth="1"/>
    <col min="12806" max="12806" width="5.33203125" style="8" bestFit="1" customWidth="1"/>
    <col min="12807" max="12807" width="3.109375" style="8" bestFit="1" customWidth="1"/>
    <col min="12808" max="12808" width="9" style="8" customWidth="1"/>
    <col min="12809" max="12809" width="7" style="8" bestFit="1" customWidth="1"/>
    <col min="12810" max="12810" width="6" style="8" bestFit="1" customWidth="1"/>
    <col min="12811" max="12811" width="16.109375" style="8" customWidth="1"/>
    <col min="12812" max="12812" width="5.44140625" style="8" bestFit="1" customWidth="1"/>
    <col min="12813" max="12813" width="17" style="8" customWidth="1"/>
    <col min="12814" max="12818" width="11.44140625" style="8"/>
    <col min="12819" max="12819" width="8.88671875" style="8" bestFit="1" customWidth="1"/>
    <col min="12820" max="12820" width="9.5546875" style="8" bestFit="1" customWidth="1"/>
    <col min="12821" max="12821" width="6.88671875" style="8" bestFit="1" customWidth="1"/>
    <col min="12822" max="12822" width="8.44140625" style="8" bestFit="1" customWidth="1"/>
    <col min="12823" max="12823" width="8" style="8" bestFit="1" customWidth="1"/>
    <col min="12824" max="12824" width="7.5546875" style="8" bestFit="1" customWidth="1"/>
    <col min="12825" max="12825" width="5.5546875" style="8" bestFit="1" customWidth="1"/>
    <col min="12826" max="13055" width="11.44140625" style="8"/>
    <col min="13056" max="13056" width="11.109375" style="8" bestFit="1" customWidth="1"/>
    <col min="13057" max="13057" width="10.33203125" style="8" bestFit="1" customWidth="1"/>
    <col min="13058" max="13058" width="7.109375" style="8" bestFit="1" customWidth="1"/>
    <col min="13059" max="13059" width="12.44140625" style="8" customWidth="1"/>
    <col min="13060" max="13060" width="6.6640625" style="8" bestFit="1" customWidth="1"/>
    <col min="13061" max="13061" width="5" style="8" bestFit="1" customWidth="1"/>
    <col min="13062" max="13062" width="5.33203125" style="8" bestFit="1" customWidth="1"/>
    <col min="13063" max="13063" width="3.109375" style="8" bestFit="1" customWidth="1"/>
    <col min="13064" max="13064" width="9" style="8" customWidth="1"/>
    <col min="13065" max="13065" width="7" style="8" bestFit="1" customWidth="1"/>
    <col min="13066" max="13066" width="6" style="8" bestFit="1" customWidth="1"/>
    <col min="13067" max="13067" width="16.109375" style="8" customWidth="1"/>
    <col min="13068" max="13068" width="5.44140625" style="8" bestFit="1" customWidth="1"/>
    <col min="13069" max="13069" width="17" style="8" customWidth="1"/>
    <col min="13070" max="13074" width="11.44140625" style="8"/>
    <col min="13075" max="13075" width="8.88671875" style="8" bestFit="1" customWidth="1"/>
    <col min="13076" max="13076" width="9.5546875" style="8" bestFit="1" customWidth="1"/>
    <col min="13077" max="13077" width="6.88671875" style="8" bestFit="1" customWidth="1"/>
    <col min="13078" max="13078" width="8.44140625" style="8" bestFit="1" customWidth="1"/>
    <col min="13079" max="13079" width="8" style="8" bestFit="1" customWidth="1"/>
    <col min="13080" max="13080" width="7.5546875" style="8" bestFit="1" customWidth="1"/>
    <col min="13081" max="13081" width="5.5546875" style="8" bestFit="1" customWidth="1"/>
    <col min="13082" max="13311" width="11.44140625" style="8"/>
    <col min="13312" max="13312" width="11.109375" style="8" bestFit="1" customWidth="1"/>
    <col min="13313" max="13313" width="10.33203125" style="8" bestFit="1" customWidth="1"/>
    <col min="13314" max="13314" width="7.109375" style="8" bestFit="1" customWidth="1"/>
    <col min="13315" max="13315" width="12.44140625" style="8" customWidth="1"/>
    <col min="13316" max="13316" width="6.6640625" style="8" bestFit="1" customWidth="1"/>
    <col min="13317" max="13317" width="5" style="8" bestFit="1" customWidth="1"/>
    <col min="13318" max="13318" width="5.33203125" style="8" bestFit="1" customWidth="1"/>
    <col min="13319" max="13319" width="3.109375" style="8" bestFit="1" customWidth="1"/>
    <col min="13320" max="13320" width="9" style="8" customWidth="1"/>
    <col min="13321" max="13321" width="7" style="8" bestFit="1" customWidth="1"/>
    <col min="13322" max="13322" width="6" style="8" bestFit="1" customWidth="1"/>
    <col min="13323" max="13323" width="16.109375" style="8" customWidth="1"/>
    <col min="13324" max="13324" width="5.44140625" style="8" bestFit="1" customWidth="1"/>
    <col min="13325" max="13325" width="17" style="8" customWidth="1"/>
    <col min="13326" max="13330" width="11.44140625" style="8"/>
    <col min="13331" max="13331" width="8.88671875" style="8" bestFit="1" customWidth="1"/>
    <col min="13332" max="13332" width="9.5546875" style="8" bestFit="1" customWidth="1"/>
    <col min="13333" max="13333" width="6.88671875" style="8" bestFit="1" customWidth="1"/>
    <col min="13334" max="13334" width="8.44140625" style="8" bestFit="1" customWidth="1"/>
    <col min="13335" max="13335" width="8" style="8" bestFit="1" customWidth="1"/>
    <col min="13336" max="13336" width="7.5546875" style="8" bestFit="1" customWidth="1"/>
    <col min="13337" max="13337" width="5.5546875" style="8" bestFit="1" customWidth="1"/>
    <col min="13338" max="13567" width="11.44140625" style="8"/>
    <col min="13568" max="13568" width="11.109375" style="8" bestFit="1" customWidth="1"/>
    <col min="13569" max="13569" width="10.33203125" style="8" bestFit="1" customWidth="1"/>
    <col min="13570" max="13570" width="7.109375" style="8" bestFit="1" customWidth="1"/>
    <col min="13571" max="13571" width="12.44140625" style="8" customWidth="1"/>
    <col min="13572" max="13572" width="6.6640625" style="8" bestFit="1" customWidth="1"/>
    <col min="13573" max="13573" width="5" style="8" bestFit="1" customWidth="1"/>
    <col min="13574" max="13574" width="5.33203125" style="8" bestFit="1" customWidth="1"/>
    <col min="13575" max="13575" width="3.109375" style="8" bestFit="1" customWidth="1"/>
    <col min="13576" max="13576" width="9" style="8" customWidth="1"/>
    <col min="13577" max="13577" width="7" style="8" bestFit="1" customWidth="1"/>
    <col min="13578" max="13578" width="6" style="8" bestFit="1" customWidth="1"/>
    <col min="13579" max="13579" width="16.109375" style="8" customWidth="1"/>
    <col min="13580" max="13580" width="5.44140625" style="8" bestFit="1" customWidth="1"/>
    <col min="13581" max="13581" width="17" style="8" customWidth="1"/>
    <col min="13582" max="13586" width="11.44140625" style="8"/>
    <col min="13587" max="13587" width="8.88671875" style="8" bestFit="1" customWidth="1"/>
    <col min="13588" max="13588" width="9.5546875" style="8" bestFit="1" customWidth="1"/>
    <col min="13589" max="13589" width="6.88671875" style="8" bestFit="1" customWidth="1"/>
    <col min="13590" max="13590" width="8.44140625" style="8" bestFit="1" customWidth="1"/>
    <col min="13591" max="13591" width="8" style="8" bestFit="1" customWidth="1"/>
    <col min="13592" max="13592" width="7.5546875" style="8" bestFit="1" customWidth="1"/>
    <col min="13593" max="13593" width="5.5546875" style="8" bestFit="1" customWidth="1"/>
    <col min="13594" max="13823" width="11.44140625" style="8"/>
    <col min="13824" max="13824" width="11.109375" style="8" bestFit="1" customWidth="1"/>
    <col min="13825" max="13825" width="10.33203125" style="8" bestFit="1" customWidth="1"/>
    <col min="13826" max="13826" width="7.109375" style="8" bestFit="1" customWidth="1"/>
    <col min="13827" max="13827" width="12.44140625" style="8" customWidth="1"/>
    <col min="13828" max="13828" width="6.6640625" style="8" bestFit="1" customWidth="1"/>
    <col min="13829" max="13829" width="5" style="8" bestFit="1" customWidth="1"/>
    <col min="13830" max="13830" width="5.33203125" style="8" bestFit="1" customWidth="1"/>
    <col min="13831" max="13831" width="3.109375" style="8" bestFit="1" customWidth="1"/>
    <col min="13832" max="13832" width="9" style="8" customWidth="1"/>
    <col min="13833" max="13833" width="7" style="8" bestFit="1" customWidth="1"/>
    <col min="13834" max="13834" width="6" style="8" bestFit="1" customWidth="1"/>
    <col min="13835" max="13835" width="16.109375" style="8" customWidth="1"/>
    <col min="13836" max="13836" width="5.44140625" style="8" bestFit="1" customWidth="1"/>
    <col min="13837" max="13837" width="17" style="8" customWidth="1"/>
    <col min="13838" max="13842" width="11.44140625" style="8"/>
    <col min="13843" max="13843" width="8.88671875" style="8" bestFit="1" customWidth="1"/>
    <col min="13844" max="13844" width="9.5546875" style="8" bestFit="1" customWidth="1"/>
    <col min="13845" max="13845" width="6.88671875" style="8" bestFit="1" customWidth="1"/>
    <col min="13846" max="13846" width="8.44140625" style="8" bestFit="1" customWidth="1"/>
    <col min="13847" max="13847" width="8" style="8" bestFit="1" customWidth="1"/>
    <col min="13848" max="13848" width="7.5546875" style="8" bestFit="1" customWidth="1"/>
    <col min="13849" max="13849" width="5.5546875" style="8" bestFit="1" customWidth="1"/>
    <col min="13850" max="14079" width="11.44140625" style="8"/>
    <col min="14080" max="14080" width="11.109375" style="8" bestFit="1" customWidth="1"/>
    <col min="14081" max="14081" width="10.33203125" style="8" bestFit="1" customWidth="1"/>
    <col min="14082" max="14082" width="7.109375" style="8" bestFit="1" customWidth="1"/>
    <col min="14083" max="14083" width="12.44140625" style="8" customWidth="1"/>
    <col min="14084" max="14084" width="6.6640625" style="8" bestFit="1" customWidth="1"/>
    <col min="14085" max="14085" width="5" style="8" bestFit="1" customWidth="1"/>
    <col min="14086" max="14086" width="5.33203125" style="8" bestFit="1" customWidth="1"/>
    <col min="14087" max="14087" width="3.109375" style="8" bestFit="1" customWidth="1"/>
    <col min="14088" max="14088" width="9" style="8" customWidth="1"/>
    <col min="14089" max="14089" width="7" style="8" bestFit="1" customWidth="1"/>
    <col min="14090" max="14090" width="6" style="8" bestFit="1" customWidth="1"/>
    <col min="14091" max="14091" width="16.109375" style="8" customWidth="1"/>
    <col min="14092" max="14092" width="5.44140625" style="8" bestFit="1" customWidth="1"/>
    <col min="14093" max="14093" width="17" style="8" customWidth="1"/>
    <col min="14094" max="14098" width="11.44140625" style="8"/>
    <col min="14099" max="14099" width="8.88671875" style="8" bestFit="1" customWidth="1"/>
    <col min="14100" max="14100" width="9.5546875" style="8" bestFit="1" customWidth="1"/>
    <col min="14101" max="14101" width="6.88671875" style="8" bestFit="1" customWidth="1"/>
    <col min="14102" max="14102" width="8.44140625" style="8" bestFit="1" customWidth="1"/>
    <col min="14103" max="14103" width="8" style="8" bestFit="1" customWidth="1"/>
    <col min="14104" max="14104" width="7.5546875" style="8" bestFit="1" customWidth="1"/>
    <col min="14105" max="14105" width="5.5546875" style="8" bestFit="1" customWidth="1"/>
    <col min="14106" max="14335" width="11.44140625" style="8"/>
    <col min="14336" max="14336" width="11.109375" style="8" bestFit="1" customWidth="1"/>
    <col min="14337" max="14337" width="10.33203125" style="8" bestFit="1" customWidth="1"/>
    <col min="14338" max="14338" width="7.109375" style="8" bestFit="1" customWidth="1"/>
    <col min="14339" max="14339" width="12.44140625" style="8" customWidth="1"/>
    <col min="14340" max="14340" width="6.6640625" style="8" bestFit="1" customWidth="1"/>
    <col min="14341" max="14341" width="5" style="8" bestFit="1" customWidth="1"/>
    <col min="14342" max="14342" width="5.33203125" style="8" bestFit="1" customWidth="1"/>
    <col min="14343" max="14343" width="3.109375" style="8" bestFit="1" customWidth="1"/>
    <col min="14344" max="14344" width="9" style="8" customWidth="1"/>
    <col min="14345" max="14345" width="7" style="8" bestFit="1" customWidth="1"/>
    <col min="14346" max="14346" width="6" style="8" bestFit="1" customWidth="1"/>
    <col min="14347" max="14347" width="16.109375" style="8" customWidth="1"/>
    <col min="14348" max="14348" width="5.44140625" style="8" bestFit="1" customWidth="1"/>
    <col min="14349" max="14349" width="17" style="8" customWidth="1"/>
    <col min="14350" max="14354" width="11.44140625" style="8"/>
    <col min="14355" max="14355" width="8.88671875" style="8" bestFit="1" customWidth="1"/>
    <col min="14356" max="14356" width="9.5546875" style="8" bestFit="1" customWidth="1"/>
    <col min="14357" max="14357" width="6.88671875" style="8" bestFit="1" customWidth="1"/>
    <col min="14358" max="14358" width="8.44140625" style="8" bestFit="1" customWidth="1"/>
    <col min="14359" max="14359" width="8" style="8" bestFit="1" customWidth="1"/>
    <col min="14360" max="14360" width="7.5546875" style="8" bestFit="1" customWidth="1"/>
    <col min="14361" max="14361" width="5.5546875" style="8" bestFit="1" customWidth="1"/>
    <col min="14362" max="14591" width="11.44140625" style="8"/>
    <col min="14592" max="14592" width="11.109375" style="8" bestFit="1" customWidth="1"/>
    <col min="14593" max="14593" width="10.33203125" style="8" bestFit="1" customWidth="1"/>
    <col min="14594" max="14594" width="7.109375" style="8" bestFit="1" customWidth="1"/>
    <col min="14595" max="14595" width="12.44140625" style="8" customWidth="1"/>
    <col min="14596" max="14596" width="6.6640625" style="8" bestFit="1" customWidth="1"/>
    <col min="14597" max="14597" width="5" style="8" bestFit="1" customWidth="1"/>
    <col min="14598" max="14598" width="5.33203125" style="8" bestFit="1" customWidth="1"/>
    <col min="14599" max="14599" width="3.109375" style="8" bestFit="1" customWidth="1"/>
    <col min="14600" max="14600" width="9" style="8" customWidth="1"/>
    <col min="14601" max="14601" width="7" style="8" bestFit="1" customWidth="1"/>
    <col min="14602" max="14602" width="6" style="8" bestFit="1" customWidth="1"/>
    <col min="14603" max="14603" width="16.109375" style="8" customWidth="1"/>
    <col min="14604" max="14604" width="5.44140625" style="8" bestFit="1" customWidth="1"/>
    <col min="14605" max="14605" width="17" style="8" customWidth="1"/>
    <col min="14606" max="14610" width="11.44140625" style="8"/>
    <col min="14611" max="14611" width="8.88671875" style="8" bestFit="1" customWidth="1"/>
    <col min="14612" max="14612" width="9.5546875" style="8" bestFit="1" customWidth="1"/>
    <col min="14613" max="14613" width="6.88671875" style="8" bestFit="1" customWidth="1"/>
    <col min="14614" max="14614" width="8.44140625" style="8" bestFit="1" customWidth="1"/>
    <col min="14615" max="14615" width="8" style="8" bestFit="1" customWidth="1"/>
    <col min="14616" max="14616" width="7.5546875" style="8" bestFit="1" customWidth="1"/>
    <col min="14617" max="14617" width="5.5546875" style="8" bestFit="1" customWidth="1"/>
    <col min="14618" max="14847" width="11.44140625" style="8"/>
    <col min="14848" max="14848" width="11.109375" style="8" bestFit="1" customWidth="1"/>
    <col min="14849" max="14849" width="10.33203125" style="8" bestFit="1" customWidth="1"/>
    <col min="14850" max="14850" width="7.109375" style="8" bestFit="1" customWidth="1"/>
    <col min="14851" max="14851" width="12.44140625" style="8" customWidth="1"/>
    <col min="14852" max="14852" width="6.6640625" style="8" bestFit="1" customWidth="1"/>
    <col min="14853" max="14853" width="5" style="8" bestFit="1" customWidth="1"/>
    <col min="14854" max="14854" width="5.33203125" style="8" bestFit="1" customWidth="1"/>
    <col min="14855" max="14855" width="3.109375" style="8" bestFit="1" customWidth="1"/>
    <col min="14856" max="14856" width="9" style="8" customWidth="1"/>
    <col min="14857" max="14857" width="7" style="8" bestFit="1" customWidth="1"/>
    <col min="14858" max="14858" width="6" style="8" bestFit="1" customWidth="1"/>
    <col min="14859" max="14859" width="16.109375" style="8" customWidth="1"/>
    <col min="14860" max="14860" width="5.44140625" style="8" bestFit="1" customWidth="1"/>
    <col min="14861" max="14861" width="17" style="8" customWidth="1"/>
    <col min="14862" max="14866" width="11.44140625" style="8"/>
    <col min="14867" max="14867" width="8.88671875" style="8" bestFit="1" customWidth="1"/>
    <col min="14868" max="14868" width="9.5546875" style="8" bestFit="1" customWidth="1"/>
    <col min="14869" max="14869" width="6.88671875" style="8" bestFit="1" customWidth="1"/>
    <col min="14870" max="14870" width="8.44140625" style="8" bestFit="1" customWidth="1"/>
    <col min="14871" max="14871" width="8" style="8" bestFit="1" customWidth="1"/>
    <col min="14872" max="14872" width="7.5546875" style="8" bestFit="1" customWidth="1"/>
    <col min="14873" max="14873" width="5.5546875" style="8" bestFit="1" customWidth="1"/>
    <col min="14874" max="15103" width="11.44140625" style="8"/>
    <col min="15104" max="15104" width="11.109375" style="8" bestFit="1" customWidth="1"/>
    <col min="15105" max="15105" width="10.33203125" style="8" bestFit="1" customWidth="1"/>
    <col min="15106" max="15106" width="7.109375" style="8" bestFit="1" customWidth="1"/>
    <col min="15107" max="15107" width="12.44140625" style="8" customWidth="1"/>
    <col min="15108" max="15108" width="6.6640625" style="8" bestFit="1" customWidth="1"/>
    <col min="15109" max="15109" width="5" style="8" bestFit="1" customWidth="1"/>
    <col min="15110" max="15110" width="5.33203125" style="8" bestFit="1" customWidth="1"/>
    <col min="15111" max="15111" width="3.109375" style="8" bestFit="1" customWidth="1"/>
    <col min="15112" max="15112" width="9" style="8" customWidth="1"/>
    <col min="15113" max="15113" width="7" style="8" bestFit="1" customWidth="1"/>
    <col min="15114" max="15114" width="6" style="8" bestFit="1" customWidth="1"/>
    <col min="15115" max="15115" width="16.109375" style="8" customWidth="1"/>
    <col min="15116" max="15116" width="5.44140625" style="8" bestFit="1" customWidth="1"/>
    <col min="15117" max="15117" width="17" style="8" customWidth="1"/>
    <col min="15118" max="15122" width="11.44140625" style="8"/>
    <col min="15123" max="15123" width="8.88671875" style="8" bestFit="1" customWidth="1"/>
    <col min="15124" max="15124" width="9.5546875" style="8" bestFit="1" customWidth="1"/>
    <col min="15125" max="15125" width="6.88671875" style="8" bestFit="1" customWidth="1"/>
    <col min="15126" max="15126" width="8.44140625" style="8" bestFit="1" customWidth="1"/>
    <col min="15127" max="15127" width="8" style="8" bestFit="1" customWidth="1"/>
    <col min="15128" max="15128" width="7.5546875" style="8" bestFit="1" customWidth="1"/>
    <col min="15129" max="15129" width="5.5546875" style="8" bestFit="1" customWidth="1"/>
    <col min="15130" max="15359" width="11.44140625" style="8"/>
    <col min="15360" max="15360" width="11.109375" style="8" bestFit="1" customWidth="1"/>
    <col min="15361" max="15361" width="10.33203125" style="8" bestFit="1" customWidth="1"/>
    <col min="15362" max="15362" width="7.109375" style="8" bestFit="1" customWidth="1"/>
    <col min="15363" max="15363" width="12.44140625" style="8" customWidth="1"/>
    <col min="15364" max="15364" width="6.6640625" style="8" bestFit="1" customWidth="1"/>
    <col min="15365" max="15365" width="5" style="8" bestFit="1" customWidth="1"/>
    <col min="15366" max="15366" width="5.33203125" style="8" bestFit="1" customWidth="1"/>
    <col min="15367" max="15367" width="3.109375" style="8" bestFit="1" customWidth="1"/>
    <col min="15368" max="15368" width="9" style="8" customWidth="1"/>
    <col min="15369" max="15369" width="7" style="8" bestFit="1" customWidth="1"/>
    <col min="15370" max="15370" width="6" style="8" bestFit="1" customWidth="1"/>
    <col min="15371" max="15371" width="16.109375" style="8" customWidth="1"/>
    <col min="15372" max="15372" width="5.44140625" style="8" bestFit="1" customWidth="1"/>
    <col min="15373" max="15373" width="17" style="8" customWidth="1"/>
    <col min="15374" max="15378" width="11.44140625" style="8"/>
    <col min="15379" max="15379" width="8.88671875" style="8" bestFit="1" customWidth="1"/>
    <col min="15380" max="15380" width="9.5546875" style="8" bestFit="1" customWidth="1"/>
    <col min="15381" max="15381" width="6.88671875" style="8" bestFit="1" customWidth="1"/>
    <col min="15382" max="15382" width="8.44140625" style="8" bestFit="1" customWidth="1"/>
    <col min="15383" max="15383" width="8" style="8" bestFit="1" customWidth="1"/>
    <col min="15384" max="15384" width="7.5546875" style="8" bestFit="1" customWidth="1"/>
    <col min="15385" max="15385" width="5.5546875" style="8" bestFit="1" customWidth="1"/>
    <col min="15386" max="15615" width="11.44140625" style="8"/>
    <col min="15616" max="15616" width="11.109375" style="8" bestFit="1" customWidth="1"/>
    <col min="15617" max="15617" width="10.33203125" style="8" bestFit="1" customWidth="1"/>
    <col min="15618" max="15618" width="7.109375" style="8" bestFit="1" customWidth="1"/>
    <col min="15619" max="15619" width="12.44140625" style="8" customWidth="1"/>
    <col min="15620" max="15620" width="6.6640625" style="8" bestFit="1" customWidth="1"/>
    <col min="15621" max="15621" width="5" style="8" bestFit="1" customWidth="1"/>
    <col min="15622" max="15622" width="5.33203125" style="8" bestFit="1" customWidth="1"/>
    <col min="15623" max="15623" width="3.109375" style="8" bestFit="1" customWidth="1"/>
    <col min="15624" max="15624" width="9" style="8" customWidth="1"/>
    <col min="15625" max="15625" width="7" style="8" bestFit="1" customWidth="1"/>
    <col min="15626" max="15626" width="6" style="8" bestFit="1" customWidth="1"/>
    <col min="15627" max="15627" width="16.109375" style="8" customWidth="1"/>
    <col min="15628" max="15628" width="5.44140625" style="8" bestFit="1" customWidth="1"/>
    <col min="15629" max="15629" width="17" style="8" customWidth="1"/>
    <col min="15630" max="15634" width="11.44140625" style="8"/>
    <col min="15635" max="15635" width="8.88671875" style="8" bestFit="1" customWidth="1"/>
    <col min="15636" max="15636" width="9.5546875" style="8" bestFit="1" customWidth="1"/>
    <col min="15637" max="15637" width="6.88671875" style="8" bestFit="1" customWidth="1"/>
    <col min="15638" max="15638" width="8.44140625" style="8" bestFit="1" customWidth="1"/>
    <col min="15639" max="15639" width="8" style="8" bestFit="1" customWidth="1"/>
    <col min="15640" max="15640" width="7.5546875" style="8" bestFit="1" customWidth="1"/>
    <col min="15641" max="15641" width="5.5546875" style="8" bestFit="1" customWidth="1"/>
    <col min="15642" max="15871" width="11.44140625" style="8"/>
    <col min="15872" max="15872" width="11.109375" style="8" bestFit="1" customWidth="1"/>
    <col min="15873" max="15873" width="10.33203125" style="8" bestFit="1" customWidth="1"/>
    <col min="15874" max="15874" width="7.109375" style="8" bestFit="1" customWidth="1"/>
    <col min="15875" max="15875" width="12.44140625" style="8" customWidth="1"/>
    <col min="15876" max="15876" width="6.6640625" style="8" bestFit="1" customWidth="1"/>
    <col min="15877" max="15877" width="5" style="8" bestFit="1" customWidth="1"/>
    <col min="15878" max="15878" width="5.33203125" style="8" bestFit="1" customWidth="1"/>
    <col min="15879" max="15879" width="3.109375" style="8" bestFit="1" customWidth="1"/>
    <col min="15880" max="15880" width="9" style="8" customWidth="1"/>
    <col min="15881" max="15881" width="7" style="8" bestFit="1" customWidth="1"/>
    <col min="15882" max="15882" width="6" style="8" bestFit="1" customWidth="1"/>
    <col min="15883" max="15883" width="16.109375" style="8" customWidth="1"/>
    <col min="15884" max="15884" width="5.44140625" style="8" bestFit="1" customWidth="1"/>
    <col min="15885" max="15885" width="17" style="8" customWidth="1"/>
    <col min="15886" max="15890" width="11.44140625" style="8"/>
    <col min="15891" max="15891" width="8.88671875" style="8" bestFit="1" customWidth="1"/>
    <col min="15892" max="15892" width="9.5546875" style="8" bestFit="1" customWidth="1"/>
    <col min="15893" max="15893" width="6.88671875" style="8" bestFit="1" customWidth="1"/>
    <col min="15894" max="15894" width="8.44140625" style="8" bestFit="1" customWidth="1"/>
    <col min="15895" max="15895" width="8" style="8" bestFit="1" customWidth="1"/>
    <col min="15896" max="15896" width="7.5546875" style="8" bestFit="1" customWidth="1"/>
    <col min="15897" max="15897" width="5.5546875" style="8" bestFit="1" customWidth="1"/>
    <col min="15898" max="16127" width="11.44140625" style="8"/>
    <col min="16128" max="16128" width="11.109375" style="8" bestFit="1" customWidth="1"/>
    <col min="16129" max="16129" width="10.33203125" style="8" bestFit="1" customWidth="1"/>
    <col min="16130" max="16130" width="7.109375" style="8" bestFit="1" customWidth="1"/>
    <col min="16131" max="16131" width="12.44140625" style="8" customWidth="1"/>
    <col min="16132" max="16132" width="6.6640625" style="8" bestFit="1" customWidth="1"/>
    <col min="16133" max="16133" width="5" style="8" bestFit="1" customWidth="1"/>
    <col min="16134" max="16134" width="5.33203125" style="8" bestFit="1" customWidth="1"/>
    <col min="16135" max="16135" width="3.109375" style="8" bestFit="1" customWidth="1"/>
    <col min="16136" max="16136" width="9" style="8" customWidth="1"/>
    <col min="16137" max="16137" width="7" style="8" bestFit="1" customWidth="1"/>
    <col min="16138" max="16138" width="6" style="8" bestFit="1" customWidth="1"/>
    <col min="16139" max="16139" width="16.109375" style="8" customWidth="1"/>
    <col min="16140" max="16140" width="5.44140625" style="8" bestFit="1" customWidth="1"/>
    <col min="16141" max="16141" width="17" style="8" customWidth="1"/>
    <col min="16142" max="16146" width="11.44140625" style="8"/>
    <col min="16147" max="16147" width="8.88671875" style="8" bestFit="1" customWidth="1"/>
    <col min="16148" max="16148" width="9.5546875" style="8" bestFit="1" customWidth="1"/>
    <col min="16149" max="16149" width="6.88671875" style="8" bestFit="1" customWidth="1"/>
    <col min="16150" max="16150" width="8.44140625" style="8" bestFit="1" customWidth="1"/>
    <col min="16151" max="16151" width="8" style="8" bestFit="1" customWidth="1"/>
    <col min="16152" max="16152" width="7.5546875" style="8" bestFit="1" customWidth="1"/>
    <col min="16153" max="16153" width="5.5546875" style="8" bestFit="1" customWidth="1"/>
    <col min="16154" max="16383" width="11.44140625" style="8"/>
    <col min="16384" max="16384" width="11.5546875" style="8" customWidth="1"/>
  </cols>
  <sheetData>
    <row r="2" spans="2:60" ht="18.75" customHeight="1" x14ac:dyDescent="0.3">
      <c r="B2" s="337" t="s">
        <v>103</v>
      </c>
      <c r="C2" s="337"/>
      <c r="D2" s="337"/>
      <c r="E2" s="337"/>
      <c r="F2" s="338" t="str">
        <f>"Dethlefstwiete Maikstraße"</f>
        <v>Dethlefstwiete Maikstraße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5" t="s">
        <v>101</v>
      </c>
      <c r="R2" s="335"/>
      <c r="S2" s="220">
        <f ca="1">TODAY()</f>
        <v>46209</v>
      </c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U2" s="332"/>
      <c r="AV2" s="332"/>
      <c r="AW2" s="332"/>
      <c r="AX2" s="332"/>
      <c r="AY2" s="332"/>
      <c r="AZ2" s="332"/>
      <c r="BA2" s="332"/>
      <c r="BB2" s="332"/>
      <c r="BC2" s="332"/>
      <c r="BD2" s="332"/>
      <c r="BE2" s="332"/>
      <c r="BF2" s="332"/>
      <c r="BG2" s="332"/>
      <c r="BH2" s="332"/>
    </row>
    <row r="3" spans="2:60" ht="18.75" customHeight="1" x14ac:dyDescent="0.3">
      <c r="B3" s="337" t="s">
        <v>64</v>
      </c>
      <c r="C3" s="337"/>
      <c r="D3" s="337"/>
      <c r="E3" s="337"/>
      <c r="F3" s="338" t="str">
        <f>"S-23/0118"</f>
        <v>S-23/0118</v>
      </c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U3" s="332"/>
      <c r="AV3" s="332"/>
      <c r="AW3" s="332"/>
      <c r="AX3" s="332"/>
      <c r="AY3" s="332"/>
      <c r="AZ3" s="332"/>
      <c r="BA3" s="332"/>
      <c r="BB3" s="332"/>
      <c r="BC3" s="332"/>
      <c r="BD3" s="332"/>
      <c r="BE3" s="332"/>
      <c r="BF3" s="332"/>
      <c r="BG3" s="332"/>
      <c r="BH3" s="332"/>
    </row>
    <row r="4" spans="2:60" ht="14.25" customHeight="1" x14ac:dyDescent="0.3"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G4" s="322"/>
      <c r="AH4" s="322"/>
      <c r="AI4" s="322"/>
      <c r="AJ4" s="322"/>
      <c r="AK4" s="322"/>
      <c r="AU4" s="332"/>
      <c r="AV4" s="332"/>
      <c r="AW4" s="332"/>
      <c r="AX4" s="332"/>
      <c r="AY4" s="332"/>
      <c r="AZ4" s="332"/>
      <c r="BA4" s="332"/>
      <c r="BB4" s="332"/>
      <c r="BC4" s="332"/>
      <c r="BD4" s="332"/>
      <c r="BE4" s="332"/>
      <c r="BF4" s="332"/>
      <c r="BG4" s="332"/>
      <c r="BH4" s="332"/>
    </row>
    <row r="5" spans="2:60" ht="18.75" customHeight="1" x14ac:dyDescent="0.3"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U5" s="332"/>
      <c r="AV5" s="332"/>
      <c r="AW5" s="332"/>
      <c r="AX5" s="332"/>
      <c r="AY5" s="332"/>
      <c r="AZ5" s="332"/>
      <c r="BA5" s="332"/>
      <c r="BB5" s="332"/>
      <c r="BC5" s="332"/>
      <c r="BD5" s="332"/>
      <c r="BE5" s="332"/>
      <c r="BF5" s="332"/>
      <c r="BG5" s="332"/>
      <c r="BH5" s="332"/>
    </row>
    <row r="6" spans="2:60" ht="18.75" customHeight="1" x14ac:dyDescent="0.3"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U6" s="332"/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2"/>
      <c r="BG6" s="332"/>
      <c r="BH6" s="332"/>
    </row>
    <row r="7" spans="2:60" ht="18.75" customHeight="1" x14ac:dyDescent="0.3"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U7" s="332"/>
      <c r="AV7" s="332"/>
      <c r="AW7" s="332"/>
      <c r="AX7" s="332"/>
      <c r="AY7" s="332"/>
      <c r="AZ7" s="332"/>
      <c r="BA7" s="332"/>
      <c r="BB7" s="332"/>
      <c r="BC7" s="332"/>
      <c r="BD7" s="332"/>
      <c r="BE7" s="332"/>
      <c r="BF7" s="332"/>
      <c r="BG7" s="332"/>
      <c r="BH7" s="332"/>
    </row>
    <row r="8" spans="2:60" ht="18.75" customHeight="1" x14ac:dyDescent="0.3"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U8" s="332"/>
      <c r="AV8" s="332"/>
      <c r="AW8" s="332"/>
      <c r="AX8" s="332"/>
      <c r="AY8" s="332"/>
      <c r="AZ8" s="332"/>
      <c r="BA8" s="332"/>
      <c r="BB8" s="332"/>
      <c r="BC8" s="332"/>
      <c r="BD8" s="332"/>
      <c r="BE8" s="332"/>
      <c r="BF8" s="332"/>
      <c r="BG8" s="332"/>
      <c r="BH8" s="332"/>
    </row>
    <row r="9" spans="2:60" ht="18.75" customHeight="1" x14ac:dyDescent="0.3"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U9" s="332"/>
      <c r="AV9" s="332"/>
      <c r="AW9" s="332"/>
      <c r="AX9" s="332"/>
      <c r="AY9" s="332"/>
      <c r="AZ9" s="332"/>
      <c r="BA9" s="332"/>
      <c r="BB9" s="332"/>
      <c r="BC9" s="332"/>
      <c r="BD9" s="332"/>
      <c r="BE9" s="332"/>
      <c r="BF9" s="332"/>
      <c r="BG9" s="332"/>
      <c r="BH9" s="332"/>
    </row>
    <row r="10" spans="2:60" ht="18.75" customHeight="1" x14ac:dyDescent="0.3"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U10" s="332"/>
      <c r="AV10" s="332"/>
      <c r="AW10" s="332"/>
      <c r="AX10" s="332"/>
      <c r="AY10" s="332"/>
      <c r="AZ10" s="332"/>
      <c r="BA10" s="332"/>
      <c r="BB10" s="332"/>
      <c r="BC10" s="332"/>
      <c r="BD10" s="332"/>
      <c r="BE10" s="332"/>
      <c r="BF10" s="332"/>
      <c r="BG10" s="332"/>
      <c r="BH10" s="332"/>
    </row>
    <row r="11" spans="2:60" ht="14.25" customHeight="1" x14ac:dyDescent="0.3"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G11" s="322"/>
      <c r="AH11" s="322"/>
      <c r="AI11" s="322"/>
      <c r="AJ11" s="322"/>
      <c r="AK11" s="322"/>
      <c r="AU11" s="332"/>
      <c r="AV11" s="332"/>
      <c r="AW11" s="332"/>
      <c r="AX11" s="332"/>
      <c r="AY11" s="332"/>
      <c r="AZ11" s="332"/>
      <c r="BA11" s="332"/>
      <c r="BB11" s="332"/>
      <c r="BC11" s="332"/>
      <c r="BD11" s="332"/>
      <c r="BE11" s="332"/>
      <c r="BF11" s="332"/>
      <c r="BG11" s="332"/>
      <c r="BH11" s="332"/>
    </row>
    <row r="12" spans="2:60" ht="14.25" customHeight="1" x14ac:dyDescent="0.3">
      <c r="C12" s="82"/>
      <c r="D12" s="82"/>
      <c r="E12" s="82"/>
      <c r="F12" s="82"/>
      <c r="J12" s="82"/>
      <c r="N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G12" s="82"/>
      <c r="AH12" s="82"/>
      <c r="AI12" s="82"/>
      <c r="AJ12" s="82"/>
      <c r="AK12" s="82"/>
      <c r="AU12" s="9"/>
      <c r="AV12" s="9"/>
      <c r="AW12" s="9"/>
      <c r="AX12" s="116"/>
      <c r="AY12" s="116"/>
      <c r="AZ12" s="116"/>
      <c r="BA12" s="116"/>
      <c r="BB12" s="116"/>
      <c r="BC12" s="85"/>
      <c r="BD12" s="10"/>
      <c r="BE12" s="11"/>
    </row>
    <row r="13" spans="2:60" ht="18.75" customHeight="1" x14ac:dyDescent="0.3">
      <c r="B13" s="331" t="s">
        <v>104</v>
      </c>
      <c r="C13" s="331"/>
      <c r="D13" s="331"/>
      <c r="E13" s="331"/>
      <c r="F13" s="330">
        <v>79301135</v>
      </c>
      <c r="G13" s="330"/>
      <c r="H13" s="330"/>
      <c r="I13" s="330"/>
      <c r="J13" s="330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U13" s="327" t="s">
        <v>0</v>
      </c>
      <c r="AV13" s="327"/>
      <c r="AW13" s="336" t="str">
        <f>F2</f>
        <v>Dethlefstwiete Maikstraße</v>
      </c>
      <c r="AX13" s="336"/>
      <c r="AY13" s="336"/>
      <c r="AZ13" s="336"/>
      <c r="BA13" s="327" t="s">
        <v>63</v>
      </c>
      <c r="BB13" s="327"/>
      <c r="BC13" s="326">
        <f>F13</f>
        <v>79301135</v>
      </c>
      <c r="BD13" s="326"/>
      <c r="BE13" s="327" t="s">
        <v>58</v>
      </c>
      <c r="BF13" s="327"/>
      <c r="BG13" s="333">
        <f ca="1">TODAY()</f>
        <v>46209</v>
      </c>
      <c r="BH13" s="333"/>
    </row>
    <row r="14" spans="2:60" ht="18.75" customHeight="1" x14ac:dyDescent="0.3">
      <c r="B14" s="331" t="s">
        <v>108</v>
      </c>
      <c r="C14" s="331"/>
      <c r="D14" s="331"/>
      <c r="E14" s="331"/>
      <c r="F14" s="330">
        <v>79301135</v>
      </c>
      <c r="G14" s="330"/>
      <c r="H14" s="330"/>
      <c r="I14" s="330"/>
      <c r="J14" s="330"/>
      <c r="K14" s="331" t="s">
        <v>71</v>
      </c>
      <c r="L14" s="331"/>
      <c r="M14" s="331"/>
      <c r="N14" s="334"/>
      <c r="O14" s="334"/>
      <c r="P14" s="334"/>
      <c r="Q14" s="335" t="s">
        <v>20</v>
      </c>
      <c r="R14" s="335"/>
      <c r="S14" s="119"/>
      <c r="T14" s="117"/>
      <c r="U14" s="118"/>
      <c r="V14" s="118"/>
      <c r="W14" s="118"/>
      <c r="X14" s="117"/>
      <c r="Y14" s="117"/>
      <c r="Z14" s="117"/>
      <c r="AA14" s="117"/>
      <c r="AB14" s="117"/>
      <c r="AC14" s="117"/>
      <c r="AD14" s="117"/>
      <c r="AE14" s="117"/>
      <c r="AF14" s="117"/>
      <c r="AU14" s="327" t="s">
        <v>64</v>
      </c>
      <c r="AV14" s="327"/>
      <c r="AW14" s="336" t="str">
        <f>F3</f>
        <v>S-23/0118</v>
      </c>
      <c r="AX14" s="336"/>
      <c r="AY14" s="336"/>
      <c r="AZ14" s="336"/>
      <c r="BA14" s="327" t="s">
        <v>108</v>
      </c>
      <c r="BB14" s="327"/>
      <c r="BC14" s="326">
        <f>F14</f>
        <v>79301135</v>
      </c>
      <c r="BD14" s="326"/>
      <c r="BE14" s="327" t="s">
        <v>71</v>
      </c>
      <c r="BF14" s="327"/>
      <c r="BG14" s="326">
        <f>N14</f>
        <v>0</v>
      </c>
      <c r="BH14" s="328"/>
    </row>
    <row r="15" spans="2:60" ht="18.75" customHeight="1" x14ac:dyDescent="0.3">
      <c r="B15" s="329" t="s">
        <v>109</v>
      </c>
      <c r="C15" s="329"/>
      <c r="D15" s="329"/>
      <c r="E15" s="329"/>
      <c r="F15" s="330">
        <v>79301133</v>
      </c>
      <c r="G15" s="330"/>
      <c r="H15" s="330"/>
      <c r="I15" s="330"/>
      <c r="J15" s="330"/>
      <c r="K15" s="331" t="s">
        <v>107</v>
      </c>
      <c r="L15" s="331"/>
      <c r="M15" s="331"/>
      <c r="N15" s="330"/>
      <c r="O15" s="330"/>
      <c r="P15" s="330"/>
      <c r="Q15" s="84"/>
      <c r="R15" s="84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U15" s="332"/>
      <c r="AV15" s="332"/>
      <c r="AW15" s="332"/>
      <c r="AX15" s="332"/>
      <c r="AY15" s="332"/>
      <c r="AZ15" s="332"/>
      <c r="BA15" s="327" t="s">
        <v>109</v>
      </c>
      <c r="BB15" s="327"/>
      <c r="BC15" s="326">
        <f>F15</f>
        <v>79301133</v>
      </c>
      <c r="BD15" s="328"/>
      <c r="BE15" s="327" t="s">
        <v>110</v>
      </c>
      <c r="BF15" s="327"/>
      <c r="BG15" s="326">
        <f>N15</f>
        <v>0</v>
      </c>
      <c r="BH15" s="328"/>
    </row>
    <row r="16" spans="2:60" ht="14.25" customHeight="1" thickBot="1" x14ac:dyDescent="0.35">
      <c r="B16" s="322"/>
      <c r="C16" s="322"/>
      <c r="D16" s="322"/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U16" s="9"/>
      <c r="AV16" s="9"/>
      <c r="AW16" s="9"/>
      <c r="AX16" s="85"/>
      <c r="AY16" s="85"/>
      <c r="AZ16" s="85"/>
      <c r="BA16" s="85"/>
      <c r="BB16" s="85"/>
      <c r="BC16" s="85"/>
      <c r="BD16" s="12"/>
      <c r="BE16" s="13"/>
      <c r="BF16" s="14"/>
      <c r="BG16" s="14"/>
      <c r="BH16" s="14"/>
    </row>
    <row r="17" spans="2:60" ht="15.75" customHeight="1" thickTop="1" thickBot="1" x14ac:dyDescent="0.35">
      <c r="B17" s="285" t="s">
        <v>102</v>
      </c>
      <c r="C17" s="307" t="s">
        <v>66</v>
      </c>
      <c r="D17" s="308"/>
      <c r="E17" s="308"/>
      <c r="F17" s="308"/>
      <c r="G17" s="308"/>
      <c r="H17" s="308"/>
      <c r="I17" s="308"/>
      <c r="J17" s="308"/>
      <c r="K17" s="308"/>
      <c r="L17" s="308"/>
      <c r="M17" s="308"/>
      <c r="N17" s="308"/>
      <c r="O17" s="309"/>
      <c r="P17" s="310" t="s">
        <v>68</v>
      </c>
      <c r="Q17" s="310"/>
      <c r="R17" s="311"/>
      <c r="S17" s="323" t="s">
        <v>67</v>
      </c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5"/>
      <c r="AG17" s="305"/>
      <c r="AH17" s="305"/>
      <c r="AI17" s="305"/>
      <c r="AJ17" s="305"/>
      <c r="AK17" s="306"/>
      <c r="AL17" s="15"/>
      <c r="AU17" s="307" t="s">
        <v>66</v>
      </c>
      <c r="AV17" s="308"/>
      <c r="AW17" s="308"/>
      <c r="AX17" s="308"/>
      <c r="AY17" s="308"/>
      <c r="AZ17" s="308"/>
      <c r="BA17" s="308"/>
      <c r="BB17" s="308"/>
      <c r="BC17" s="309"/>
      <c r="BD17" s="310" t="s">
        <v>39</v>
      </c>
      <c r="BE17" s="310"/>
      <c r="BF17" s="310"/>
      <c r="BG17" s="310"/>
      <c r="BH17" s="311"/>
    </row>
    <row r="18" spans="2:60" ht="48.75" customHeight="1" x14ac:dyDescent="0.3">
      <c r="B18" s="286"/>
      <c r="C18" s="312" t="s">
        <v>119</v>
      </c>
      <c r="D18" s="314" t="s">
        <v>19</v>
      </c>
      <c r="E18" s="316" t="s">
        <v>76</v>
      </c>
      <c r="F18" s="284"/>
      <c r="G18" s="316" t="s">
        <v>113</v>
      </c>
      <c r="H18" s="284"/>
      <c r="I18" s="303" t="s">
        <v>13</v>
      </c>
      <c r="J18" s="283" t="s">
        <v>78</v>
      </c>
      <c r="K18" s="284"/>
      <c r="L18" s="296" t="s">
        <v>31</v>
      </c>
      <c r="M18" s="297"/>
      <c r="N18" s="303" t="s">
        <v>118</v>
      </c>
      <c r="O18" s="275" t="s">
        <v>65</v>
      </c>
      <c r="P18" s="277" t="s">
        <v>95</v>
      </c>
      <c r="Q18" s="279" t="s">
        <v>29</v>
      </c>
      <c r="R18" s="281" t="s">
        <v>100</v>
      </c>
      <c r="S18" s="292" t="s">
        <v>117</v>
      </c>
      <c r="T18" s="294" t="s">
        <v>88</v>
      </c>
      <c r="U18" s="296" t="s">
        <v>90</v>
      </c>
      <c r="V18" s="297"/>
      <c r="W18" s="298" t="s">
        <v>98</v>
      </c>
      <c r="X18" s="298" t="s">
        <v>89</v>
      </c>
      <c r="Y18" s="300" t="s">
        <v>4</v>
      </c>
      <c r="Z18" s="301"/>
      <c r="AA18" s="302"/>
      <c r="AB18" s="287" t="s">
        <v>114</v>
      </c>
      <c r="AC18" s="289" t="s">
        <v>97</v>
      </c>
      <c r="AD18" s="289" t="s">
        <v>28</v>
      </c>
      <c r="AE18" s="137" t="s">
        <v>56</v>
      </c>
      <c r="AF18" s="291" t="s">
        <v>5</v>
      </c>
      <c r="AG18" s="320" t="s">
        <v>72</v>
      </c>
      <c r="AH18" s="321"/>
      <c r="AI18" s="296" t="s">
        <v>77</v>
      </c>
      <c r="AJ18" s="297"/>
      <c r="AK18" s="138" t="s">
        <v>23</v>
      </c>
      <c r="AU18" s="16" t="s">
        <v>1</v>
      </c>
      <c r="AV18" s="17" t="s">
        <v>19</v>
      </c>
      <c r="AW18" s="269" t="s">
        <v>76</v>
      </c>
      <c r="AX18" s="270"/>
      <c r="AY18" s="269" t="s">
        <v>75</v>
      </c>
      <c r="AZ18" s="270"/>
      <c r="BA18" s="18" t="s">
        <v>13</v>
      </c>
      <c r="BB18" s="271" t="s">
        <v>78</v>
      </c>
      <c r="BC18" s="272"/>
      <c r="BD18" s="273" t="s">
        <v>118</v>
      </c>
      <c r="BE18" s="17" t="s">
        <v>65</v>
      </c>
      <c r="BF18" s="318" t="s">
        <v>68</v>
      </c>
      <c r="BG18" s="319"/>
      <c r="BH18" s="19" t="s">
        <v>81</v>
      </c>
    </row>
    <row r="19" spans="2:60" ht="22.8" x14ac:dyDescent="0.3">
      <c r="B19" s="286"/>
      <c r="C19" s="313"/>
      <c r="D19" s="315"/>
      <c r="E19" s="139" t="s">
        <v>73</v>
      </c>
      <c r="F19" s="140" t="s">
        <v>74</v>
      </c>
      <c r="G19" s="141" t="s">
        <v>73</v>
      </c>
      <c r="H19" s="140" t="s">
        <v>74</v>
      </c>
      <c r="I19" s="317"/>
      <c r="J19" s="142" t="s">
        <v>2</v>
      </c>
      <c r="K19" s="143" t="s">
        <v>3</v>
      </c>
      <c r="L19" s="144" t="s">
        <v>6</v>
      </c>
      <c r="M19" s="143" t="s">
        <v>21</v>
      </c>
      <c r="N19" s="304"/>
      <c r="O19" s="276"/>
      <c r="P19" s="278"/>
      <c r="Q19" s="280"/>
      <c r="R19" s="282"/>
      <c r="S19" s="293"/>
      <c r="T19" s="295"/>
      <c r="U19" s="145" t="s">
        <v>92</v>
      </c>
      <c r="V19" s="146" t="s">
        <v>91</v>
      </c>
      <c r="W19" s="299"/>
      <c r="X19" s="299"/>
      <c r="Y19" s="162" t="s">
        <v>16</v>
      </c>
      <c r="Z19" s="147" t="s">
        <v>93</v>
      </c>
      <c r="AA19" s="146" t="s">
        <v>94</v>
      </c>
      <c r="AB19" s="288"/>
      <c r="AC19" s="290"/>
      <c r="AD19" s="290"/>
      <c r="AE19" s="163" t="s">
        <v>8</v>
      </c>
      <c r="AF19" s="282"/>
      <c r="AG19" s="148" t="s">
        <v>27</v>
      </c>
      <c r="AH19" s="164" t="s">
        <v>32</v>
      </c>
      <c r="AI19" s="145" t="s">
        <v>26</v>
      </c>
      <c r="AJ19" s="146" t="s">
        <v>70</v>
      </c>
      <c r="AK19" s="149" t="s">
        <v>24</v>
      </c>
      <c r="AU19" s="20" t="s">
        <v>18</v>
      </c>
      <c r="AV19" s="21"/>
      <c r="AW19" s="22" t="s">
        <v>73</v>
      </c>
      <c r="AX19" s="23" t="s">
        <v>74</v>
      </c>
      <c r="AY19" s="22" t="s">
        <v>73</v>
      </c>
      <c r="AZ19" s="23" t="s">
        <v>74</v>
      </c>
      <c r="BA19" s="25"/>
      <c r="BB19" s="24" t="s">
        <v>2</v>
      </c>
      <c r="BC19" s="26" t="s">
        <v>3</v>
      </c>
      <c r="BD19" s="274"/>
      <c r="BE19" s="27"/>
      <c r="BF19" s="28" t="s">
        <v>80</v>
      </c>
      <c r="BG19" s="29" t="s">
        <v>79</v>
      </c>
      <c r="BH19" s="30" t="s">
        <v>79</v>
      </c>
    </row>
    <row r="20" spans="2:60" ht="15" thickBot="1" x14ac:dyDescent="0.35">
      <c r="B20" s="286"/>
      <c r="C20" s="136" t="s">
        <v>120</v>
      </c>
      <c r="D20" s="129" t="s">
        <v>25</v>
      </c>
      <c r="E20" s="50" t="s">
        <v>9</v>
      </c>
      <c r="F20" s="34" t="s">
        <v>10</v>
      </c>
      <c r="G20" s="33" t="s">
        <v>9</v>
      </c>
      <c r="H20" s="114" t="s">
        <v>10</v>
      </c>
      <c r="I20" s="126" t="s">
        <v>12</v>
      </c>
      <c r="J20" s="36" t="s">
        <v>30</v>
      </c>
      <c r="K20" s="37" t="s">
        <v>96</v>
      </c>
      <c r="L20" s="38" t="s">
        <v>30</v>
      </c>
      <c r="M20" s="49" t="s">
        <v>30</v>
      </c>
      <c r="N20" s="38" t="s">
        <v>30</v>
      </c>
      <c r="O20" s="39" t="s">
        <v>9</v>
      </c>
      <c r="P20" s="35" t="s">
        <v>25</v>
      </c>
      <c r="Q20" s="36" t="s">
        <v>106</v>
      </c>
      <c r="R20" s="40" t="s">
        <v>55</v>
      </c>
      <c r="S20" s="41" t="s">
        <v>25</v>
      </c>
      <c r="T20" s="42" t="s">
        <v>55</v>
      </c>
      <c r="U20" s="43" t="s">
        <v>9</v>
      </c>
      <c r="V20" s="44" t="s">
        <v>9</v>
      </c>
      <c r="W20" s="45" t="s">
        <v>99</v>
      </c>
      <c r="X20" s="45" t="s">
        <v>9</v>
      </c>
      <c r="Y20" s="38" t="s">
        <v>30</v>
      </c>
      <c r="Z20" s="36" t="s">
        <v>30</v>
      </c>
      <c r="AA20" s="37" t="s">
        <v>30</v>
      </c>
      <c r="AB20" s="46" t="s">
        <v>9</v>
      </c>
      <c r="AC20" s="46" t="s">
        <v>9</v>
      </c>
      <c r="AD20" s="46" t="s">
        <v>9</v>
      </c>
      <c r="AE20" s="38" t="s">
        <v>30</v>
      </c>
      <c r="AF20" s="40" t="s">
        <v>30</v>
      </c>
      <c r="AG20" s="47" t="s">
        <v>22</v>
      </c>
      <c r="AH20" s="48" t="s">
        <v>22</v>
      </c>
      <c r="AI20" s="38" t="s">
        <v>30</v>
      </c>
      <c r="AJ20" s="155" t="s">
        <v>30</v>
      </c>
      <c r="AK20" s="156" t="s">
        <v>25</v>
      </c>
      <c r="AU20" s="31"/>
      <c r="AV20" s="32"/>
      <c r="AW20" s="33" t="s">
        <v>9</v>
      </c>
      <c r="AX20" s="34" t="s">
        <v>10</v>
      </c>
      <c r="AY20" s="33" t="s">
        <v>9</v>
      </c>
      <c r="AZ20" s="34" t="s">
        <v>10</v>
      </c>
      <c r="BA20" s="35" t="s">
        <v>12</v>
      </c>
      <c r="BB20" s="36" t="s">
        <v>30</v>
      </c>
      <c r="BC20" s="40" t="s">
        <v>1</v>
      </c>
      <c r="BD20" s="38" t="s">
        <v>30</v>
      </c>
      <c r="BE20" s="49" t="s">
        <v>9</v>
      </c>
      <c r="BF20" s="50"/>
      <c r="BG20" s="51"/>
      <c r="BH20" s="52"/>
    </row>
    <row r="21" spans="2:60" x14ac:dyDescent="0.3">
      <c r="B21" s="285">
        <f>F13</f>
        <v>79301135</v>
      </c>
      <c r="C21" s="229"/>
      <c r="D21" s="229" t="s">
        <v>149</v>
      </c>
      <c r="E21" s="229">
        <v>6.4</v>
      </c>
      <c r="F21" s="229">
        <v>9</v>
      </c>
      <c r="G21" s="169">
        <f>IF(E21&lt;&gt;"",$N$14-E21,"")</f>
        <v>-6.4</v>
      </c>
      <c r="H21" s="115">
        <f t="shared" ref="H21:H36" si="0">IF(F21=12,12,IF(F21=1,11,IF(F21=2,10,IF(F21=3,9,IF(F21=4,8,IF(F21=5,7,IF(F21=6,6,IF(F21=7,5,IF(F21=8,4,IF(F21=9,3,IF(F21=10,2,IF(F21=11,1,IF(F21="","")))))))))))))</f>
        <v>3</v>
      </c>
      <c r="I21" s="232">
        <v>150</v>
      </c>
      <c r="J21" s="54"/>
      <c r="K21" s="238"/>
      <c r="L21" s="238" t="s">
        <v>170</v>
      </c>
      <c r="M21" s="55"/>
      <c r="N21" s="56"/>
      <c r="O21" s="234">
        <v>0</v>
      </c>
      <c r="P21" s="57"/>
      <c r="Q21" s="58"/>
      <c r="R21" s="59"/>
      <c r="S21" s="60" t="s">
        <v>213</v>
      </c>
      <c r="T21" s="228" t="s">
        <v>132</v>
      </c>
      <c r="U21" s="221"/>
      <c r="V21" s="64"/>
      <c r="W21" s="222"/>
      <c r="X21" s="223"/>
      <c r="Y21" s="57"/>
      <c r="Z21" s="58"/>
      <c r="AA21" s="61"/>
      <c r="AB21" s="224"/>
      <c r="AC21" s="224"/>
      <c r="AD21" s="224"/>
      <c r="AE21" s="57"/>
      <c r="AF21" s="62"/>
      <c r="AG21" s="63"/>
      <c r="AH21" s="64"/>
      <c r="AI21" s="190" t="str">
        <f>IF(OR(U21&gt;=5.1,V21&gt;=5.1),"x",IF(OR(AND(U21&lt;=5,U21&gt;0.1),AND(V21&lt;=5,V21&gt;0.1)),"-",IF(U21&lt;0.1,"")))</f>
        <v/>
      </c>
      <c r="AJ21" s="64"/>
      <c r="AK21" s="165"/>
      <c r="AU21" s="192">
        <f t="shared" ref="AU21:BC36" si="1">C21</f>
        <v>0</v>
      </c>
      <c r="AV21" s="171" t="str">
        <f t="shared" si="1"/>
        <v>RV01</v>
      </c>
      <c r="AW21" s="7">
        <f>E21</f>
        <v>6.4</v>
      </c>
      <c r="AX21" s="171">
        <f t="shared" si="1"/>
        <v>9</v>
      </c>
      <c r="AY21" s="193">
        <f t="shared" si="1"/>
        <v>-6.4</v>
      </c>
      <c r="AZ21" s="171">
        <f t="shared" si="1"/>
        <v>3</v>
      </c>
      <c r="BA21" s="194">
        <f t="shared" si="1"/>
        <v>150</v>
      </c>
      <c r="BB21" s="195">
        <f t="shared" si="1"/>
        <v>0</v>
      </c>
      <c r="BC21" s="196">
        <f t="shared" si="1"/>
        <v>0</v>
      </c>
      <c r="BD21" s="197">
        <f t="shared" ref="BD21:BE36" si="2">N21</f>
        <v>0</v>
      </c>
      <c r="BE21" s="198">
        <f t="shared" si="2"/>
        <v>0</v>
      </c>
      <c r="BF21" s="199"/>
      <c r="BG21" s="200">
        <f>R21</f>
        <v>0</v>
      </c>
      <c r="BH21" s="65"/>
    </row>
    <row r="22" spans="2:60" ht="26.4" x14ac:dyDescent="0.3">
      <c r="B22" s="286"/>
      <c r="C22" s="230"/>
      <c r="D22" s="230" t="s">
        <v>186</v>
      </c>
      <c r="E22" s="231">
        <v>15.3</v>
      </c>
      <c r="F22" s="230">
        <v>3</v>
      </c>
      <c r="G22" s="7">
        <f>IF(E22&lt;&gt;"",$N$14-E22,"")</f>
        <v>-15.3</v>
      </c>
      <c r="H22" s="115">
        <f t="shared" si="0"/>
        <v>9</v>
      </c>
      <c r="I22" s="230">
        <v>150</v>
      </c>
      <c r="J22" s="54"/>
      <c r="K22" s="230" t="s">
        <v>170</v>
      </c>
      <c r="L22" s="230"/>
      <c r="M22" s="55"/>
      <c r="N22" s="56"/>
      <c r="O22" s="231">
        <v>6</v>
      </c>
      <c r="P22" s="57"/>
      <c r="Q22" s="58"/>
      <c r="R22" s="59"/>
      <c r="S22" s="60" t="s">
        <v>197</v>
      </c>
      <c r="T22" s="228" t="s">
        <v>143</v>
      </c>
      <c r="U22" s="63"/>
      <c r="V22" s="64"/>
      <c r="W22" s="222"/>
      <c r="X22" s="223">
        <v>4</v>
      </c>
      <c r="Y22" s="57"/>
      <c r="Z22" s="67"/>
      <c r="AA22" s="68"/>
      <c r="AB22" s="224"/>
      <c r="AC22" s="224"/>
      <c r="AD22" s="224"/>
      <c r="AE22" s="57"/>
      <c r="AF22" s="69"/>
      <c r="AG22" s="63"/>
      <c r="AH22" s="64"/>
      <c r="AI22" s="190" t="str">
        <f t="shared" ref="AI22:AI36" si="3">IF(OR(U22&gt;=5.1,V22&gt;=5.1),"x",IF(OR(AND(U22&lt;=5,U22&gt;0.1),AND(V22&lt;=5,V22&gt;0.1)),"-",IF(U22&lt;0.1,"")))</f>
        <v/>
      </c>
      <c r="AJ22" s="64"/>
      <c r="AK22" s="166"/>
      <c r="AU22" s="192">
        <f t="shared" si="1"/>
        <v>0</v>
      </c>
      <c r="AV22" s="171" t="str">
        <f t="shared" si="1"/>
        <v>HR02</v>
      </c>
      <c r="AW22" s="7">
        <f t="shared" si="1"/>
        <v>15.3</v>
      </c>
      <c r="AX22" s="171">
        <f>F22</f>
        <v>3</v>
      </c>
      <c r="AY22" s="193">
        <f t="shared" si="1"/>
        <v>-15.3</v>
      </c>
      <c r="AZ22" s="171">
        <f t="shared" si="1"/>
        <v>9</v>
      </c>
      <c r="BA22" s="194">
        <f t="shared" si="1"/>
        <v>150</v>
      </c>
      <c r="BB22" s="195">
        <f t="shared" si="1"/>
        <v>0</v>
      </c>
      <c r="BC22" s="196" t="str">
        <f t="shared" si="1"/>
        <v>X</v>
      </c>
      <c r="BD22" s="197">
        <f t="shared" si="2"/>
        <v>0</v>
      </c>
      <c r="BE22" s="201">
        <f t="shared" si="2"/>
        <v>6</v>
      </c>
      <c r="BF22" s="199"/>
      <c r="BG22" s="200">
        <f t="shared" ref="BG22:BG36" si="4">R22</f>
        <v>0</v>
      </c>
      <c r="BH22" s="65"/>
    </row>
    <row r="23" spans="2:60" ht="39.6" x14ac:dyDescent="0.3">
      <c r="B23" s="286"/>
      <c r="C23" s="230"/>
      <c r="D23" s="230" t="s">
        <v>151</v>
      </c>
      <c r="E23" s="231">
        <v>25.4</v>
      </c>
      <c r="F23" s="230">
        <v>3</v>
      </c>
      <c r="G23" s="7">
        <f t="shared" ref="G23:G36" si="5">IF(E23&lt;&gt;"",$N$14-E23,"")</f>
        <v>-25.4</v>
      </c>
      <c r="H23" s="115">
        <f t="shared" si="0"/>
        <v>9</v>
      </c>
      <c r="I23" s="230">
        <v>150</v>
      </c>
      <c r="J23" s="70"/>
      <c r="K23" s="230" t="s">
        <v>170</v>
      </c>
      <c r="L23" s="230"/>
      <c r="M23" s="55"/>
      <c r="N23" s="56"/>
      <c r="O23" s="231">
        <v>6</v>
      </c>
      <c r="P23" s="57"/>
      <c r="Q23" s="58"/>
      <c r="R23" s="59"/>
      <c r="S23" s="60" t="s">
        <v>214</v>
      </c>
      <c r="T23" s="228" t="s">
        <v>143</v>
      </c>
      <c r="U23" s="63"/>
      <c r="V23" s="64"/>
      <c r="W23" s="222"/>
      <c r="X23" s="223">
        <v>4</v>
      </c>
      <c r="Y23" s="57"/>
      <c r="Z23" s="58"/>
      <c r="AA23" s="71"/>
      <c r="AB23" s="224"/>
      <c r="AC23" s="224"/>
      <c r="AD23" s="224"/>
      <c r="AE23" s="57"/>
      <c r="AF23" s="59"/>
      <c r="AG23" s="63"/>
      <c r="AH23" s="64"/>
      <c r="AI23" s="190" t="str">
        <f t="shared" si="3"/>
        <v/>
      </c>
      <c r="AJ23" s="64"/>
      <c r="AK23" s="166"/>
      <c r="AU23" s="192">
        <f t="shared" si="1"/>
        <v>0</v>
      </c>
      <c r="AV23" s="171" t="str">
        <f t="shared" si="1"/>
        <v>GA03</v>
      </c>
      <c r="AW23" s="7">
        <f t="shared" si="1"/>
        <v>25.4</v>
      </c>
      <c r="AX23" s="171">
        <f t="shared" si="1"/>
        <v>3</v>
      </c>
      <c r="AY23" s="193">
        <f t="shared" si="1"/>
        <v>-25.4</v>
      </c>
      <c r="AZ23" s="171">
        <f t="shared" si="1"/>
        <v>9</v>
      </c>
      <c r="BA23" s="194">
        <f t="shared" si="1"/>
        <v>150</v>
      </c>
      <c r="BB23" s="195">
        <f t="shared" si="1"/>
        <v>0</v>
      </c>
      <c r="BC23" s="196" t="str">
        <f t="shared" si="1"/>
        <v>X</v>
      </c>
      <c r="BD23" s="197">
        <f t="shared" si="2"/>
        <v>0</v>
      </c>
      <c r="BE23" s="201">
        <f t="shared" si="2"/>
        <v>6</v>
      </c>
      <c r="BF23" s="199"/>
      <c r="BG23" s="200">
        <f t="shared" si="4"/>
        <v>0</v>
      </c>
      <c r="BH23" s="65"/>
    </row>
    <row r="24" spans="2:60" ht="26.4" x14ac:dyDescent="0.3">
      <c r="B24" s="286"/>
      <c r="C24" s="53"/>
      <c r="D24" s="230" t="s">
        <v>152</v>
      </c>
      <c r="E24" s="233">
        <v>27</v>
      </c>
      <c r="F24" s="235">
        <v>9</v>
      </c>
      <c r="G24" s="7">
        <f t="shared" si="5"/>
        <v>-27</v>
      </c>
      <c r="H24" s="115">
        <f t="shared" si="0"/>
        <v>3</v>
      </c>
      <c r="I24" s="230">
        <v>150</v>
      </c>
      <c r="J24" s="70"/>
      <c r="K24" s="230" t="s">
        <v>170</v>
      </c>
      <c r="L24" s="235"/>
      <c r="M24" s="55"/>
      <c r="N24" s="56"/>
      <c r="O24" s="233">
        <v>8.3000000000000007</v>
      </c>
      <c r="P24" s="57"/>
      <c r="Q24" s="58"/>
      <c r="R24" s="59"/>
      <c r="S24" s="60" t="s">
        <v>215</v>
      </c>
      <c r="T24" s="228" t="s">
        <v>143</v>
      </c>
      <c r="U24" s="63"/>
      <c r="V24" s="64"/>
      <c r="W24" s="222"/>
      <c r="X24" s="223">
        <v>4.8</v>
      </c>
      <c r="Y24" s="57"/>
      <c r="Z24" s="58"/>
      <c r="AA24" s="71"/>
      <c r="AB24" s="224"/>
      <c r="AC24" s="224"/>
      <c r="AD24" s="224"/>
      <c r="AE24" s="57"/>
      <c r="AF24" s="59"/>
      <c r="AG24" s="63"/>
      <c r="AH24" s="64"/>
      <c r="AI24" s="190" t="str">
        <f t="shared" si="3"/>
        <v/>
      </c>
      <c r="AJ24" s="64"/>
      <c r="AK24" s="166"/>
      <c r="AU24" s="192">
        <f t="shared" si="1"/>
        <v>0</v>
      </c>
      <c r="AV24" s="171" t="str">
        <f t="shared" si="1"/>
        <v>HR04</v>
      </c>
      <c r="AW24" s="7">
        <f t="shared" si="1"/>
        <v>27</v>
      </c>
      <c r="AX24" s="171">
        <f t="shared" si="1"/>
        <v>9</v>
      </c>
      <c r="AY24" s="193">
        <f t="shared" si="1"/>
        <v>-27</v>
      </c>
      <c r="AZ24" s="171">
        <f t="shared" si="1"/>
        <v>3</v>
      </c>
      <c r="BA24" s="194">
        <f t="shared" si="1"/>
        <v>150</v>
      </c>
      <c r="BB24" s="195">
        <f t="shared" si="1"/>
        <v>0</v>
      </c>
      <c r="BC24" s="196" t="str">
        <f t="shared" si="1"/>
        <v>X</v>
      </c>
      <c r="BD24" s="197">
        <f t="shared" si="2"/>
        <v>0</v>
      </c>
      <c r="BE24" s="201">
        <f t="shared" si="2"/>
        <v>8.3000000000000007</v>
      </c>
      <c r="BF24" s="199"/>
      <c r="BG24" s="200">
        <f t="shared" si="4"/>
        <v>0</v>
      </c>
      <c r="BH24" s="65"/>
    </row>
    <row r="25" spans="2:60" ht="39.6" x14ac:dyDescent="0.3">
      <c r="B25" s="286"/>
      <c r="C25" s="53"/>
      <c r="D25" s="230" t="s">
        <v>140</v>
      </c>
      <c r="E25" s="233">
        <v>35.4</v>
      </c>
      <c r="F25" s="235">
        <v>3</v>
      </c>
      <c r="G25" s="7">
        <f t="shared" si="5"/>
        <v>-35.4</v>
      </c>
      <c r="H25" s="115">
        <f t="shared" si="0"/>
        <v>9</v>
      </c>
      <c r="I25" s="230">
        <v>150</v>
      </c>
      <c r="J25" s="54"/>
      <c r="K25" s="230" t="s">
        <v>170</v>
      </c>
      <c r="L25" s="230"/>
      <c r="M25" s="55"/>
      <c r="N25" s="56"/>
      <c r="O25" s="233">
        <v>5</v>
      </c>
      <c r="P25" s="57"/>
      <c r="Q25" s="58"/>
      <c r="R25" s="59"/>
      <c r="S25" s="60" t="s">
        <v>216</v>
      </c>
      <c r="T25" s="228" t="s">
        <v>143</v>
      </c>
      <c r="U25" s="63"/>
      <c r="V25" s="64"/>
      <c r="W25" s="222"/>
      <c r="X25" s="223">
        <v>4</v>
      </c>
      <c r="Y25" s="57"/>
      <c r="Z25" s="58"/>
      <c r="AA25" s="71"/>
      <c r="AB25" s="224"/>
      <c r="AC25" s="224"/>
      <c r="AD25" s="224"/>
      <c r="AE25" s="57"/>
      <c r="AF25" s="59"/>
      <c r="AG25" s="63"/>
      <c r="AH25" s="64"/>
      <c r="AI25" s="190" t="str">
        <f t="shared" si="3"/>
        <v/>
      </c>
      <c r="AJ25" s="64"/>
      <c r="AK25" s="166"/>
      <c r="AU25" s="192">
        <f t="shared" si="1"/>
        <v>0</v>
      </c>
      <c r="AV25" s="171" t="str">
        <f t="shared" si="1"/>
        <v>GA05</v>
      </c>
      <c r="AW25" s="7">
        <f t="shared" si="1"/>
        <v>35.4</v>
      </c>
      <c r="AX25" s="171">
        <f t="shared" si="1"/>
        <v>3</v>
      </c>
      <c r="AY25" s="193">
        <f t="shared" si="1"/>
        <v>-35.4</v>
      </c>
      <c r="AZ25" s="171">
        <f t="shared" si="1"/>
        <v>9</v>
      </c>
      <c r="BA25" s="194">
        <f t="shared" si="1"/>
        <v>150</v>
      </c>
      <c r="BB25" s="195">
        <f t="shared" si="1"/>
        <v>0</v>
      </c>
      <c r="BC25" s="196" t="str">
        <f t="shared" si="1"/>
        <v>X</v>
      </c>
      <c r="BD25" s="197">
        <f t="shared" si="2"/>
        <v>0</v>
      </c>
      <c r="BE25" s="201">
        <f t="shared" si="2"/>
        <v>5</v>
      </c>
      <c r="BF25" s="199"/>
      <c r="BG25" s="200">
        <f t="shared" si="4"/>
        <v>0</v>
      </c>
      <c r="BH25" s="65"/>
    </row>
    <row r="26" spans="2:60" x14ac:dyDescent="0.3">
      <c r="B26" s="286"/>
      <c r="C26" s="53"/>
      <c r="D26" s="230" t="s">
        <v>189</v>
      </c>
      <c r="E26" s="233">
        <v>35.700000000000003</v>
      </c>
      <c r="F26" s="235">
        <v>9</v>
      </c>
      <c r="G26" s="7">
        <f t="shared" si="5"/>
        <v>-35.700000000000003</v>
      </c>
      <c r="H26" s="115">
        <f t="shared" si="0"/>
        <v>3</v>
      </c>
      <c r="I26" s="230">
        <v>150</v>
      </c>
      <c r="J26" s="170" t="s">
        <v>17</v>
      </c>
      <c r="K26" s="235"/>
      <c r="L26" s="230"/>
      <c r="M26" s="55"/>
      <c r="N26" s="56"/>
      <c r="O26" s="233">
        <v>2.2000000000000002</v>
      </c>
      <c r="P26" s="57"/>
      <c r="Q26" s="58"/>
      <c r="R26" s="59"/>
      <c r="S26" s="60" t="s">
        <v>217</v>
      </c>
      <c r="T26" s="228" t="s">
        <v>143</v>
      </c>
      <c r="U26" s="63"/>
      <c r="V26" s="64"/>
      <c r="W26" s="222"/>
      <c r="X26" s="223">
        <v>2.2000000000000002</v>
      </c>
      <c r="Y26" s="57"/>
      <c r="Z26" s="58"/>
      <c r="AA26" s="71"/>
      <c r="AB26" s="224"/>
      <c r="AC26" s="224"/>
      <c r="AD26" s="224"/>
      <c r="AE26" s="57"/>
      <c r="AF26" s="59"/>
      <c r="AG26" s="63"/>
      <c r="AH26" s="64"/>
      <c r="AI26" s="190" t="str">
        <f t="shared" si="3"/>
        <v/>
      </c>
      <c r="AJ26" s="64"/>
      <c r="AK26" s="166"/>
      <c r="AU26" s="192">
        <f t="shared" si="1"/>
        <v>0</v>
      </c>
      <c r="AV26" s="171" t="str">
        <f t="shared" si="1"/>
        <v>SE06</v>
      </c>
      <c r="AW26" s="7">
        <f t="shared" si="1"/>
        <v>35.700000000000003</v>
      </c>
      <c r="AX26" s="171">
        <f t="shared" si="1"/>
        <v>9</v>
      </c>
      <c r="AY26" s="193">
        <f t="shared" si="1"/>
        <v>-35.700000000000003</v>
      </c>
      <c r="AZ26" s="171">
        <f t="shared" si="1"/>
        <v>3</v>
      </c>
      <c r="BA26" s="194">
        <f t="shared" si="1"/>
        <v>150</v>
      </c>
      <c r="BB26" s="195" t="str">
        <f t="shared" si="1"/>
        <v>x</v>
      </c>
      <c r="BC26" s="196">
        <f t="shared" si="1"/>
        <v>0</v>
      </c>
      <c r="BD26" s="197">
        <f t="shared" si="2"/>
        <v>0</v>
      </c>
      <c r="BE26" s="201">
        <f t="shared" si="2"/>
        <v>2.2000000000000002</v>
      </c>
      <c r="BF26" s="199"/>
      <c r="BG26" s="200">
        <f t="shared" si="4"/>
        <v>0</v>
      </c>
      <c r="BH26" s="65"/>
    </row>
    <row r="27" spans="2:60" ht="26.4" x14ac:dyDescent="0.3">
      <c r="B27" s="286"/>
      <c r="C27" s="53"/>
      <c r="D27" s="235" t="s">
        <v>190</v>
      </c>
      <c r="E27" s="233">
        <v>36.6</v>
      </c>
      <c r="F27" s="235">
        <v>3</v>
      </c>
      <c r="G27" s="7">
        <f t="shared" si="5"/>
        <v>-36.6</v>
      </c>
      <c r="H27" s="115">
        <f t="shared" si="0"/>
        <v>9</v>
      </c>
      <c r="I27" s="230">
        <v>150</v>
      </c>
      <c r="J27" s="54" t="s">
        <v>17</v>
      </c>
      <c r="K27" s="235"/>
      <c r="L27" s="235"/>
      <c r="M27" s="55"/>
      <c r="N27" s="56"/>
      <c r="O27" s="233">
        <v>2.6</v>
      </c>
      <c r="P27" s="57"/>
      <c r="Q27" s="58"/>
      <c r="R27" s="59"/>
      <c r="S27" s="60" t="s">
        <v>218</v>
      </c>
      <c r="T27" s="228" t="s">
        <v>143</v>
      </c>
      <c r="U27" s="63"/>
      <c r="V27" s="64"/>
      <c r="W27" s="222"/>
      <c r="X27" s="223">
        <v>2.2999999999999998</v>
      </c>
      <c r="Y27" s="57"/>
      <c r="Z27" s="67"/>
      <c r="AA27" s="68"/>
      <c r="AB27" s="224"/>
      <c r="AC27" s="224"/>
      <c r="AD27" s="224"/>
      <c r="AE27" s="57"/>
      <c r="AF27" s="59"/>
      <c r="AG27" s="63"/>
      <c r="AH27" s="64"/>
      <c r="AI27" s="190" t="str">
        <f t="shared" si="3"/>
        <v/>
      </c>
      <c r="AJ27" s="64"/>
      <c r="AK27" s="166"/>
      <c r="AU27" s="192">
        <f t="shared" si="1"/>
        <v>0</v>
      </c>
      <c r="AV27" s="171" t="str">
        <f t="shared" si="1"/>
        <v>SE07</v>
      </c>
      <c r="AW27" s="7">
        <f t="shared" si="1"/>
        <v>36.6</v>
      </c>
      <c r="AX27" s="171">
        <f t="shared" si="1"/>
        <v>3</v>
      </c>
      <c r="AY27" s="193">
        <f t="shared" si="1"/>
        <v>-36.6</v>
      </c>
      <c r="AZ27" s="171">
        <f t="shared" si="1"/>
        <v>9</v>
      </c>
      <c r="BA27" s="194">
        <f t="shared" si="1"/>
        <v>150</v>
      </c>
      <c r="BB27" s="195" t="str">
        <f t="shared" si="1"/>
        <v>x</v>
      </c>
      <c r="BC27" s="196">
        <f t="shared" si="1"/>
        <v>0</v>
      </c>
      <c r="BD27" s="197">
        <f t="shared" si="2"/>
        <v>0</v>
      </c>
      <c r="BE27" s="201">
        <f t="shared" si="2"/>
        <v>2.6</v>
      </c>
      <c r="BF27" s="199"/>
      <c r="BG27" s="200">
        <f t="shared" si="4"/>
        <v>0</v>
      </c>
      <c r="BH27" s="65"/>
    </row>
    <row r="28" spans="2:60" ht="26.4" x14ac:dyDescent="0.3">
      <c r="B28" s="286"/>
      <c r="C28" s="53"/>
      <c r="D28" s="235" t="s">
        <v>191</v>
      </c>
      <c r="E28" s="236">
        <v>37.4</v>
      </c>
      <c r="F28" s="236">
        <v>9</v>
      </c>
      <c r="G28" s="7">
        <f t="shared" si="5"/>
        <v>-37.4</v>
      </c>
      <c r="H28" s="115">
        <f t="shared" si="0"/>
        <v>3</v>
      </c>
      <c r="I28" s="230">
        <v>150</v>
      </c>
      <c r="J28" s="70"/>
      <c r="K28" s="235"/>
      <c r="L28" s="236"/>
      <c r="M28" s="55"/>
      <c r="N28" s="56"/>
      <c r="O28" s="239">
        <v>1</v>
      </c>
      <c r="P28" s="57"/>
      <c r="Q28" s="58"/>
      <c r="R28" s="59"/>
      <c r="S28" s="60" t="s">
        <v>219</v>
      </c>
      <c r="T28" s="228" t="s">
        <v>132</v>
      </c>
      <c r="U28" s="63"/>
      <c r="V28" s="64"/>
      <c r="W28" s="222"/>
      <c r="X28" s="223"/>
      <c r="Y28" s="57"/>
      <c r="Z28" s="58"/>
      <c r="AA28" s="61"/>
      <c r="AB28" s="224"/>
      <c r="AC28" s="224"/>
      <c r="AD28" s="224"/>
      <c r="AE28" s="57" t="s">
        <v>17</v>
      </c>
      <c r="AF28" s="59" t="s">
        <v>17</v>
      </c>
      <c r="AG28" s="63"/>
      <c r="AH28" s="64"/>
      <c r="AI28" s="190" t="str">
        <f t="shared" si="3"/>
        <v/>
      </c>
      <c r="AJ28" s="64"/>
      <c r="AK28" s="166"/>
      <c r="AU28" s="192">
        <f t="shared" si="1"/>
        <v>0</v>
      </c>
      <c r="AV28" s="171" t="str">
        <f t="shared" si="1"/>
        <v>NN08</v>
      </c>
      <c r="AW28" s="7">
        <f t="shared" si="1"/>
        <v>37.4</v>
      </c>
      <c r="AX28" s="171">
        <f t="shared" si="1"/>
        <v>9</v>
      </c>
      <c r="AY28" s="193">
        <f t="shared" si="1"/>
        <v>-37.4</v>
      </c>
      <c r="AZ28" s="171">
        <f t="shared" si="1"/>
        <v>3</v>
      </c>
      <c r="BA28" s="194">
        <f t="shared" si="1"/>
        <v>150</v>
      </c>
      <c r="BB28" s="195">
        <f t="shared" si="1"/>
        <v>0</v>
      </c>
      <c r="BC28" s="196">
        <f t="shared" si="1"/>
        <v>0</v>
      </c>
      <c r="BD28" s="197">
        <f t="shared" si="2"/>
        <v>0</v>
      </c>
      <c r="BE28" s="201">
        <f t="shared" si="2"/>
        <v>1</v>
      </c>
      <c r="BF28" s="199"/>
      <c r="BG28" s="200">
        <f t="shared" si="4"/>
        <v>0</v>
      </c>
      <c r="BH28" s="65"/>
    </row>
    <row r="29" spans="2:60" ht="26.4" x14ac:dyDescent="0.3">
      <c r="B29" s="286"/>
      <c r="C29" s="53"/>
      <c r="D29" s="235" t="s">
        <v>192</v>
      </c>
      <c r="E29" s="236">
        <v>38.5</v>
      </c>
      <c r="F29" s="236">
        <v>9</v>
      </c>
      <c r="G29" s="7">
        <f t="shared" si="5"/>
        <v>-38.5</v>
      </c>
      <c r="H29" s="115">
        <f t="shared" si="0"/>
        <v>3</v>
      </c>
      <c r="I29" s="230">
        <v>150</v>
      </c>
      <c r="J29" s="70"/>
      <c r="K29" s="235" t="s">
        <v>170</v>
      </c>
      <c r="L29" s="236"/>
      <c r="M29" s="55"/>
      <c r="N29" s="56"/>
      <c r="O29" s="239">
        <v>7.8</v>
      </c>
      <c r="P29" s="57"/>
      <c r="Q29" s="58"/>
      <c r="R29" s="59"/>
      <c r="S29" s="60" t="s">
        <v>220</v>
      </c>
      <c r="T29" s="228" t="s">
        <v>143</v>
      </c>
      <c r="U29" s="63"/>
      <c r="V29" s="64"/>
      <c r="W29" s="222"/>
      <c r="X29" s="223">
        <v>4.5999999999999996</v>
      </c>
      <c r="Y29" s="57"/>
      <c r="Z29" s="58"/>
      <c r="AA29" s="61"/>
      <c r="AB29" s="224"/>
      <c r="AC29" s="224"/>
      <c r="AD29" s="224"/>
      <c r="AE29" s="57"/>
      <c r="AF29" s="59"/>
      <c r="AG29" s="63"/>
      <c r="AH29" s="64"/>
      <c r="AI29" s="190" t="str">
        <f t="shared" si="3"/>
        <v/>
      </c>
      <c r="AJ29" s="64"/>
      <c r="AK29" s="166"/>
      <c r="AU29" s="192">
        <f t="shared" si="1"/>
        <v>0</v>
      </c>
      <c r="AV29" s="171" t="str">
        <f t="shared" si="1"/>
        <v>GA09</v>
      </c>
      <c r="AW29" s="7">
        <f t="shared" si="1"/>
        <v>38.5</v>
      </c>
      <c r="AX29" s="171">
        <f t="shared" si="1"/>
        <v>9</v>
      </c>
      <c r="AY29" s="193">
        <f t="shared" si="1"/>
        <v>-38.5</v>
      </c>
      <c r="AZ29" s="171">
        <f t="shared" si="1"/>
        <v>3</v>
      </c>
      <c r="BA29" s="194">
        <f t="shared" si="1"/>
        <v>150</v>
      </c>
      <c r="BB29" s="195">
        <f t="shared" si="1"/>
        <v>0</v>
      </c>
      <c r="BC29" s="196" t="str">
        <f t="shared" si="1"/>
        <v>X</v>
      </c>
      <c r="BD29" s="197">
        <f t="shared" si="2"/>
        <v>0</v>
      </c>
      <c r="BE29" s="201">
        <f t="shared" si="2"/>
        <v>7.8</v>
      </c>
      <c r="BF29" s="199"/>
      <c r="BG29" s="200">
        <f t="shared" si="4"/>
        <v>0</v>
      </c>
      <c r="BH29" s="65"/>
    </row>
    <row r="30" spans="2:60" ht="39.6" x14ac:dyDescent="0.3">
      <c r="B30" s="286"/>
      <c r="C30" s="53"/>
      <c r="D30" s="236" t="s">
        <v>193</v>
      </c>
      <c r="E30" s="236">
        <v>50.5</v>
      </c>
      <c r="F30" s="236">
        <v>9</v>
      </c>
      <c r="G30" s="7">
        <f t="shared" si="5"/>
        <v>-50.5</v>
      </c>
      <c r="H30" s="115">
        <f t="shared" si="0"/>
        <v>3</v>
      </c>
      <c r="I30" s="230">
        <v>150</v>
      </c>
      <c r="J30" s="70"/>
      <c r="K30" s="235" t="s">
        <v>17</v>
      </c>
      <c r="L30" s="236"/>
      <c r="M30" s="55"/>
      <c r="N30" s="56"/>
      <c r="O30" s="239">
        <v>1</v>
      </c>
      <c r="P30" s="57"/>
      <c r="Q30" s="58"/>
      <c r="R30" s="59"/>
      <c r="S30" s="60" t="s">
        <v>221</v>
      </c>
      <c r="T30" s="228" t="s">
        <v>132</v>
      </c>
      <c r="U30" s="63"/>
      <c r="V30" s="64"/>
      <c r="W30" s="222"/>
      <c r="X30" s="223"/>
      <c r="Y30" s="57"/>
      <c r="Z30" s="58"/>
      <c r="AA30" s="61"/>
      <c r="AB30" s="224"/>
      <c r="AC30" s="224"/>
      <c r="AD30" s="224"/>
      <c r="AE30" s="57" t="s">
        <v>17</v>
      </c>
      <c r="AF30" s="59" t="s">
        <v>17</v>
      </c>
      <c r="AG30" s="63"/>
      <c r="AH30" s="64"/>
      <c r="AI30" s="190" t="str">
        <f t="shared" si="3"/>
        <v/>
      </c>
      <c r="AJ30" s="64"/>
      <c r="AK30" s="166"/>
      <c r="AU30" s="192">
        <f t="shared" si="1"/>
        <v>0</v>
      </c>
      <c r="AV30" s="171" t="str">
        <f t="shared" si="1"/>
        <v>NN10</v>
      </c>
      <c r="AW30" s="7">
        <f t="shared" si="1"/>
        <v>50.5</v>
      </c>
      <c r="AX30" s="171">
        <f t="shared" si="1"/>
        <v>9</v>
      </c>
      <c r="AY30" s="193">
        <f t="shared" si="1"/>
        <v>-50.5</v>
      </c>
      <c r="AZ30" s="171">
        <f t="shared" si="1"/>
        <v>3</v>
      </c>
      <c r="BA30" s="194">
        <f t="shared" si="1"/>
        <v>150</v>
      </c>
      <c r="BB30" s="195">
        <f t="shared" si="1"/>
        <v>0</v>
      </c>
      <c r="BC30" s="196" t="str">
        <f t="shared" si="1"/>
        <v>x</v>
      </c>
      <c r="BD30" s="197">
        <f t="shared" si="2"/>
        <v>0</v>
      </c>
      <c r="BE30" s="201">
        <f t="shared" si="2"/>
        <v>1</v>
      </c>
      <c r="BF30" s="199"/>
      <c r="BG30" s="200">
        <f t="shared" si="4"/>
        <v>0</v>
      </c>
      <c r="BH30" s="65"/>
    </row>
    <row r="31" spans="2:60" ht="52.8" x14ac:dyDescent="0.3">
      <c r="B31" s="286"/>
      <c r="C31" s="53"/>
      <c r="D31" s="236" t="s">
        <v>194</v>
      </c>
      <c r="E31" s="236">
        <v>52.5</v>
      </c>
      <c r="F31" s="236">
        <v>3</v>
      </c>
      <c r="G31" s="7">
        <f t="shared" si="5"/>
        <v>-52.5</v>
      </c>
      <c r="H31" s="115">
        <f t="shared" si="0"/>
        <v>9</v>
      </c>
      <c r="I31" s="230">
        <v>150</v>
      </c>
      <c r="J31" s="70"/>
      <c r="K31" s="235"/>
      <c r="L31" s="236"/>
      <c r="M31" s="55" t="s">
        <v>17</v>
      </c>
      <c r="N31" s="56"/>
      <c r="O31" s="239">
        <v>1.5</v>
      </c>
      <c r="P31" s="57"/>
      <c r="Q31" s="58"/>
      <c r="R31" s="59"/>
      <c r="S31" s="60" t="s">
        <v>222</v>
      </c>
      <c r="T31" s="228" t="s">
        <v>132</v>
      </c>
      <c r="U31" s="63"/>
      <c r="V31" s="64"/>
      <c r="W31" s="222"/>
      <c r="X31" s="223"/>
      <c r="Y31" s="57"/>
      <c r="Z31" s="58"/>
      <c r="AA31" s="61"/>
      <c r="AB31" s="224"/>
      <c r="AC31" s="224"/>
      <c r="AD31" s="224"/>
      <c r="AE31" s="57"/>
      <c r="AF31" s="59"/>
      <c r="AG31" s="63"/>
      <c r="AH31" s="64"/>
      <c r="AI31" s="190" t="str">
        <f t="shared" si="3"/>
        <v/>
      </c>
      <c r="AJ31" s="64"/>
      <c r="AK31" s="166" t="s">
        <v>224</v>
      </c>
      <c r="AU31" s="192">
        <f t="shared" si="1"/>
        <v>0</v>
      </c>
      <c r="AV31" s="171" t="str">
        <f t="shared" si="1"/>
        <v>RV11</v>
      </c>
      <c r="AW31" s="7">
        <f t="shared" si="1"/>
        <v>52.5</v>
      </c>
      <c r="AX31" s="171">
        <f t="shared" si="1"/>
        <v>3</v>
      </c>
      <c r="AY31" s="193">
        <f t="shared" si="1"/>
        <v>-52.5</v>
      </c>
      <c r="AZ31" s="171">
        <f t="shared" si="1"/>
        <v>9</v>
      </c>
      <c r="BA31" s="194">
        <f t="shared" si="1"/>
        <v>150</v>
      </c>
      <c r="BB31" s="195">
        <f t="shared" si="1"/>
        <v>0</v>
      </c>
      <c r="BC31" s="196">
        <f t="shared" si="1"/>
        <v>0</v>
      </c>
      <c r="BD31" s="197">
        <f t="shared" si="2"/>
        <v>0</v>
      </c>
      <c r="BE31" s="201">
        <f t="shared" si="2"/>
        <v>1.5</v>
      </c>
      <c r="BF31" s="199"/>
      <c r="BG31" s="200">
        <f t="shared" si="4"/>
        <v>0</v>
      </c>
      <c r="BH31" s="65"/>
    </row>
    <row r="32" spans="2:60" ht="39.6" x14ac:dyDescent="0.3">
      <c r="B32" s="286"/>
      <c r="C32" s="53"/>
      <c r="D32" s="236" t="s">
        <v>195</v>
      </c>
      <c r="E32" s="236">
        <v>53.5</v>
      </c>
      <c r="F32" s="236">
        <v>10</v>
      </c>
      <c r="G32" s="7">
        <f t="shared" si="5"/>
        <v>-53.5</v>
      </c>
      <c r="H32" s="115">
        <f t="shared" si="0"/>
        <v>2</v>
      </c>
      <c r="I32" s="230">
        <v>150</v>
      </c>
      <c r="J32" s="70"/>
      <c r="K32" s="235"/>
      <c r="L32" s="236"/>
      <c r="M32" s="55" t="s">
        <v>17</v>
      </c>
      <c r="N32" s="56"/>
      <c r="O32" s="239">
        <v>1.8</v>
      </c>
      <c r="P32" s="57"/>
      <c r="Q32" s="58"/>
      <c r="R32" s="59"/>
      <c r="S32" s="60" t="s">
        <v>223</v>
      </c>
      <c r="T32" s="228" t="s">
        <v>132</v>
      </c>
      <c r="U32" s="63"/>
      <c r="V32" s="64"/>
      <c r="W32" s="222"/>
      <c r="X32" s="223"/>
      <c r="Y32" s="57"/>
      <c r="Z32" s="58"/>
      <c r="AA32" s="61"/>
      <c r="AB32" s="224"/>
      <c r="AC32" s="224"/>
      <c r="AD32" s="224"/>
      <c r="AE32" s="57" t="s">
        <v>17</v>
      </c>
      <c r="AF32" s="59" t="s">
        <v>17</v>
      </c>
      <c r="AG32" s="63"/>
      <c r="AH32" s="64"/>
      <c r="AI32" s="190" t="str">
        <f t="shared" si="3"/>
        <v/>
      </c>
      <c r="AJ32" s="64"/>
      <c r="AK32" s="166"/>
      <c r="AU32" s="192">
        <f t="shared" si="1"/>
        <v>0</v>
      </c>
      <c r="AV32" s="171" t="str">
        <f t="shared" si="1"/>
        <v>RV12</v>
      </c>
      <c r="AW32" s="7">
        <f t="shared" si="1"/>
        <v>53.5</v>
      </c>
      <c r="AX32" s="171">
        <f t="shared" si="1"/>
        <v>10</v>
      </c>
      <c r="AY32" s="193">
        <f t="shared" si="1"/>
        <v>-53.5</v>
      </c>
      <c r="AZ32" s="171">
        <f t="shared" si="1"/>
        <v>2</v>
      </c>
      <c r="BA32" s="194">
        <f t="shared" si="1"/>
        <v>150</v>
      </c>
      <c r="BB32" s="195">
        <f t="shared" si="1"/>
        <v>0</v>
      </c>
      <c r="BC32" s="196">
        <f t="shared" si="1"/>
        <v>0</v>
      </c>
      <c r="BD32" s="197">
        <f t="shared" si="2"/>
        <v>0</v>
      </c>
      <c r="BE32" s="201">
        <f t="shared" si="2"/>
        <v>1.8</v>
      </c>
      <c r="BF32" s="199"/>
      <c r="BG32" s="200">
        <f t="shared" si="4"/>
        <v>0</v>
      </c>
      <c r="BH32" s="65"/>
    </row>
    <row r="33" spans="2:60" x14ac:dyDescent="0.3">
      <c r="B33" s="286"/>
      <c r="C33" s="53"/>
      <c r="D33" s="236" t="s">
        <v>196</v>
      </c>
      <c r="E33" s="236">
        <v>54.5</v>
      </c>
      <c r="F33" s="236">
        <v>3</v>
      </c>
      <c r="G33" s="7">
        <f t="shared" si="5"/>
        <v>-54.5</v>
      </c>
      <c r="H33" s="115">
        <f t="shared" si="0"/>
        <v>9</v>
      </c>
      <c r="I33" s="230">
        <v>150</v>
      </c>
      <c r="J33" s="70"/>
      <c r="K33" s="236" t="s">
        <v>170</v>
      </c>
      <c r="L33" s="236"/>
      <c r="M33" s="55"/>
      <c r="N33" s="56"/>
      <c r="O33" s="239">
        <v>8.3000000000000007</v>
      </c>
      <c r="P33" s="57"/>
      <c r="Q33" s="58"/>
      <c r="R33" s="59"/>
      <c r="S33" s="60" t="s">
        <v>225</v>
      </c>
      <c r="T33" s="228" t="s">
        <v>132</v>
      </c>
      <c r="U33" s="63"/>
      <c r="V33" s="64"/>
      <c r="W33" s="222"/>
      <c r="X33" s="223"/>
      <c r="Y33" s="57"/>
      <c r="Z33" s="58"/>
      <c r="AA33" s="61"/>
      <c r="AB33" s="224"/>
      <c r="AC33" s="224"/>
      <c r="AD33" s="224"/>
      <c r="AE33" s="57"/>
      <c r="AF33" s="59"/>
      <c r="AG33" s="63"/>
      <c r="AH33" s="64"/>
      <c r="AI33" s="190" t="str">
        <f t="shared" si="3"/>
        <v/>
      </c>
      <c r="AJ33" s="64"/>
      <c r="AK33" s="166"/>
      <c r="AU33" s="192">
        <f t="shared" si="1"/>
        <v>0</v>
      </c>
      <c r="AV33" s="171" t="str">
        <f t="shared" si="1"/>
        <v>HR13</v>
      </c>
      <c r="AW33" s="7">
        <f t="shared" si="1"/>
        <v>54.5</v>
      </c>
      <c r="AX33" s="171">
        <f t="shared" si="1"/>
        <v>3</v>
      </c>
      <c r="AY33" s="193">
        <f t="shared" si="1"/>
        <v>-54.5</v>
      </c>
      <c r="AZ33" s="171">
        <f t="shared" si="1"/>
        <v>9</v>
      </c>
      <c r="BA33" s="194">
        <f t="shared" si="1"/>
        <v>150</v>
      </c>
      <c r="BB33" s="195">
        <f t="shared" si="1"/>
        <v>0</v>
      </c>
      <c r="BC33" s="196" t="str">
        <f t="shared" si="1"/>
        <v>X</v>
      </c>
      <c r="BD33" s="197">
        <f t="shared" si="2"/>
        <v>0</v>
      </c>
      <c r="BE33" s="201">
        <f t="shared" si="2"/>
        <v>8.3000000000000007</v>
      </c>
      <c r="BF33" s="199"/>
      <c r="BG33" s="200">
        <f t="shared" si="4"/>
        <v>0</v>
      </c>
      <c r="BH33" s="65"/>
    </row>
    <row r="34" spans="2:60" x14ac:dyDescent="0.3">
      <c r="B34" s="286"/>
      <c r="C34" s="53"/>
      <c r="D34" s="130"/>
      <c r="E34" s="172" t="str">
        <f t="shared" ref="E34:E36" ca="1" si="6">IF(G34&lt;&gt;"",$N$14-G34,"")</f>
        <v/>
      </c>
      <c r="F34" s="171" t="str">
        <f t="shared" ref="F34:F36" ca="1" si="7">IF(H34=12,12,IF(H34=1,11,IF(H34=2,10,IF(H34=3,9,IF(H34=4,8,IF(H34=5,7,IF(H34=6,6,IF(H34=7,5,IF(H34=8,4,IF(H34=9,3,IF(H34=10,2,IF(H34=11,1,IF(H34="","")))))))))))))</f>
        <v/>
      </c>
      <c r="G34" s="7" t="str">
        <f t="shared" ca="1" si="5"/>
        <v/>
      </c>
      <c r="H34" s="115" t="str">
        <f t="shared" ca="1" si="0"/>
        <v/>
      </c>
      <c r="I34" s="127"/>
      <c r="J34" s="70"/>
      <c r="K34" s="55"/>
      <c r="L34" s="56"/>
      <c r="M34" s="55"/>
      <c r="N34" s="56"/>
      <c r="O34" s="72"/>
      <c r="P34" s="57"/>
      <c r="Q34" s="58"/>
      <c r="R34" s="59"/>
      <c r="S34" s="60"/>
      <c r="T34" s="228"/>
      <c r="U34" s="63"/>
      <c r="V34" s="64"/>
      <c r="W34" s="222"/>
      <c r="X34" s="223"/>
      <c r="Y34" s="57"/>
      <c r="Z34" s="58"/>
      <c r="AA34" s="61"/>
      <c r="AB34" s="224"/>
      <c r="AC34" s="224"/>
      <c r="AD34" s="224"/>
      <c r="AE34" s="57"/>
      <c r="AF34" s="59"/>
      <c r="AG34" s="63"/>
      <c r="AH34" s="64"/>
      <c r="AI34" s="190" t="str">
        <f t="shared" si="3"/>
        <v/>
      </c>
      <c r="AJ34" s="64"/>
      <c r="AK34" s="166"/>
      <c r="AU34" s="192">
        <f t="shared" si="1"/>
        <v>0</v>
      </c>
      <c r="AV34" s="171">
        <f t="shared" si="1"/>
        <v>0</v>
      </c>
      <c r="AW34" s="7" t="str">
        <f t="shared" ca="1" si="1"/>
        <v/>
      </c>
      <c r="AX34" s="171" t="str">
        <f t="shared" ca="1" si="1"/>
        <v/>
      </c>
      <c r="AY34" s="193" t="str">
        <f t="shared" ca="1" si="1"/>
        <v/>
      </c>
      <c r="AZ34" s="171" t="str">
        <f t="shared" ca="1" si="1"/>
        <v/>
      </c>
      <c r="BA34" s="194">
        <f t="shared" si="1"/>
        <v>0</v>
      </c>
      <c r="BB34" s="195">
        <f t="shared" si="1"/>
        <v>0</v>
      </c>
      <c r="BC34" s="196">
        <f t="shared" si="1"/>
        <v>0</v>
      </c>
      <c r="BD34" s="197">
        <f t="shared" si="2"/>
        <v>0</v>
      </c>
      <c r="BE34" s="201">
        <f t="shared" si="2"/>
        <v>0</v>
      </c>
      <c r="BF34" s="199"/>
      <c r="BG34" s="200">
        <f t="shared" si="4"/>
        <v>0</v>
      </c>
      <c r="BH34" s="65"/>
    </row>
    <row r="35" spans="2:60" x14ac:dyDescent="0.3">
      <c r="B35" s="286"/>
      <c r="C35" s="53"/>
      <c r="D35" s="130"/>
      <c r="E35" s="172" t="str">
        <f t="shared" ca="1" si="6"/>
        <v/>
      </c>
      <c r="F35" s="171" t="str">
        <f t="shared" ca="1" si="7"/>
        <v/>
      </c>
      <c r="G35" s="7" t="str">
        <f t="shared" ca="1" si="5"/>
        <v/>
      </c>
      <c r="H35" s="115" t="str">
        <f t="shared" ca="1" si="0"/>
        <v/>
      </c>
      <c r="I35" s="127"/>
      <c r="J35" s="70"/>
      <c r="K35" s="55"/>
      <c r="L35" s="56"/>
      <c r="M35" s="55"/>
      <c r="N35" s="56"/>
      <c r="O35" s="72"/>
      <c r="P35" s="57"/>
      <c r="Q35" s="58"/>
      <c r="R35" s="59"/>
      <c r="S35" s="60"/>
      <c r="T35" s="228"/>
      <c r="U35" s="63"/>
      <c r="V35" s="64"/>
      <c r="W35" s="222"/>
      <c r="X35" s="223"/>
      <c r="Y35" s="57"/>
      <c r="Z35" s="58"/>
      <c r="AA35" s="61"/>
      <c r="AB35" s="224"/>
      <c r="AC35" s="224"/>
      <c r="AD35" s="224"/>
      <c r="AE35" s="57"/>
      <c r="AF35" s="59"/>
      <c r="AG35" s="63"/>
      <c r="AH35" s="64"/>
      <c r="AI35" s="190" t="str">
        <f t="shared" si="3"/>
        <v/>
      </c>
      <c r="AJ35" s="64"/>
      <c r="AK35" s="166"/>
      <c r="AU35" s="192">
        <f t="shared" si="1"/>
        <v>0</v>
      </c>
      <c r="AV35" s="171">
        <f t="shared" si="1"/>
        <v>0</v>
      </c>
      <c r="AW35" s="7" t="str">
        <f t="shared" ca="1" si="1"/>
        <v/>
      </c>
      <c r="AX35" s="171" t="str">
        <f t="shared" ca="1" si="1"/>
        <v/>
      </c>
      <c r="AY35" s="193" t="str">
        <f t="shared" ca="1" si="1"/>
        <v/>
      </c>
      <c r="AZ35" s="171" t="str">
        <f t="shared" ca="1" si="1"/>
        <v/>
      </c>
      <c r="BA35" s="194">
        <f t="shared" si="1"/>
        <v>0</v>
      </c>
      <c r="BB35" s="195">
        <f t="shared" si="1"/>
        <v>0</v>
      </c>
      <c r="BC35" s="196">
        <f t="shared" si="1"/>
        <v>0</v>
      </c>
      <c r="BD35" s="197">
        <f t="shared" si="2"/>
        <v>0</v>
      </c>
      <c r="BE35" s="201">
        <f t="shared" si="2"/>
        <v>0</v>
      </c>
      <c r="BF35" s="199"/>
      <c r="BG35" s="200">
        <f t="shared" si="4"/>
        <v>0</v>
      </c>
      <c r="BH35" s="65"/>
    </row>
    <row r="36" spans="2:60" ht="15" thickBot="1" x14ac:dyDescent="0.35">
      <c r="B36" s="286"/>
      <c r="C36" s="75"/>
      <c r="D36" s="132"/>
      <c r="E36" s="172" t="str">
        <f t="shared" ca="1" si="6"/>
        <v/>
      </c>
      <c r="F36" s="171" t="str">
        <f t="shared" ca="1" si="7"/>
        <v/>
      </c>
      <c r="G36" s="7" t="str">
        <f t="shared" ca="1" si="5"/>
        <v/>
      </c>
      <c r="H36" s="133" t="str">
        <f t="shared" ca="1" si="0"/>
        <v/>
      </c>
      <c r="I36" s="128"/>
      <c r="J36" s="157"/>
      <c r="K36" s="77"/>
      <c r="L36" s="76"/>
      <c r="M36" s="77"/>
      <c r="N36" s="76"/>
      <c r="O36" s="161"/>
      <c r="P36" s="73"/>
      <c r="Q36" s="157"/>
      <c r="R36" s="59"/>
      <c r="S36" s="74"/>
      <c r="T36" s="228"/>
      <c r="U36" s="159"/>
      <c r="V36" s="160"/>
      <c r="W36" s="225"/>
      <c r="X36" s="226"/>
      <c r="Y36" s="76"/>
      <c r="Z36" s="157"/>
      <c r="AA36" s="77"/>
      <c r="AB36" s="227"/>
      <c r="AC36" s="227"/>
      <c r="AD36" s="227"/>
      <c r="AE36" s="76"/>
      <c r="AF36" s="158"/>
      <c r="AG36" s="159"/>
      <c r="AH36" s="160"/>
      <c r="AI36" s="191" t="str">
        <f t="shared" si="3"/>
        <v/>
      </c>
      <c r="AJ36" s="160"/>
      <c r="AK36" s="167"/>
      <c r="AU36" s="202">
        <f t="shared" si="1"/>
        <v>0</v>
      </c>
      <c r="AV36" s="203">
        <f t="shared" si="1"/>
        <v>0</v>
      </c>
      <c r="AW36" s="7" t="str">
        <f t="shared" ca="1" si="1"/>
        <v/>
      </c>
      <c r="AX36" s="203" t="str">
        <f t="shared" ca="1" si="1"/>
        <v/>
      </c>
      <c r="AY36" s="204" t="str">
        <f t="shared" ca="1" si="1"/>
        <v/>
      </c>
      <c r="AZ36" s="203" t="str">
        <f t="shared" ca="1" si="1"/>
        <v/>
      </c>
      <c r="BA36" s="205">
        <f t="shared" si="1"/>
        <v>0</v>
      </c>
      <c r="BB36" s="206">
        <f t="shared" si="1"/>
        <v>0</v>
      </c>
      <c r="BC36" s="207">
        <f t="shared" si="1"/>
        <v>0</v>
      </c>
      <c r="BD36" s="208">
        <f t="shared" si="2"/>
        <v>0</v>
      </c>
      <c r="BE36" s="209">
        <f t="shared" si="2"/>
        <v>0</v>
      </c>
      <c r="BF36" s="210"/>
      <c r="BG36" s="211">
        <f t="shared" si="4"/>
        <v>0</v>
      </c>
      <c r="BH36" s="78"/>
    </row>
    <row r="37" spans="2:60" ht="15.6" x14ac:dyDescent="0.3">
      <c r="B37" s="212"/>
      <c r="C37" s="173">
        <f>COUNTA(C21:C36)</f>
        <v>0</v>
      </c>
      <c r="D37" s="267" t="s">
        <v>112</v>
      </c>
      <c r="E37" s="267"/>
      <c r="F37" s="267"/>
      <c r="G37" s="267"/>
      <c r="H37" s="267"/>
      <c r="I37" s="268"/>
      <c r="J37" s="173">
        <f>COUNTIF(J21:J36,"x")</f>
        <v>2</v>
      </c>
      <c r="K37" s="174">
        <f>COUNTIFS(K21:K36,"&lt;&gt;",K21:K36,"&lt;&gt;-")</f>
        <v>7</v>
      </c>
      <c r="L37" s="175">
        <f>COUNTIF(L21:L36,"x")</f>
        <v>1</v>
      </c>
      <c r="M37" s="174">
        <f>COUNTIF(M21:M36,"x")</f>
        <v>2</v>
      </c>
      <c r="N37" s="176">
        <f>COUNTIF(N21:N36,"x")</f>
        <v>0</v>
      </c>
      <c r="O37" s="177">
        <f>SUM(O21:O36)</f>
        <v>51.5</v>
      </c>
      <c r="P37" s="134"/>
      <c r="Q37" s="178">
        <f>COUNTIF(Q21:Q36,"Ja")</f>
        <v>0</v>
      </c>
      <c r="R37" s="135"/>
      <c r="S37" s="134"/>
      <c r="T37" s="135"/>
      <c r="U37" s="179">
        <f>SUM(U21:U36)</f>
        <v>0</v>
      </c>
      <c r="V37" s="180">
        <f>SUM(V21:V36)</f>
        <v>0</v>
      </c>
      <c r="W37" s="181">
        <f>SUM(W21:W36)</f>
        <v>0</v>
      </c>
      <c r="X37" s="182">
        <f>SUM(X21:X36)</f>
        <v>25.9</v>
      </c>
      <c r="Y37" s="183">
        <f>COUNTIF(Y21:Y36,"x")</f>
        <v>0</v>
      </c>
      <c r="Z37" s="184">
        <f>COUNTIF(Z21:Z36,"x")</f>
        <v>0</v>
      </c>
      <c r="AA37" s="174">
        <f>COUNTIF(AA21:AA36,"x")</f>
        <v>0</v>
      </c>
      <c r="AB37" s="185">
        <f>SUM(AB21:AB36)</f>
        <v>0</v>
      </c>
      <c r="AC37" s="185">
        <f>SUM(AC21:AC36)</f>
        <v>0</v>
      </c>
      <c r="AD37" s="185">
        <f>SUM(AD21:AD36)</f>
        <v>0</v>
      </c>
      <c r="AE37" s="183">
        <f>COUNTIF(AE21:AE36,"x")</f>
        <v>3</v>
      </c>
      <c r="AF37" s="186">
        <f>COUNTIF(AF21:AF36,"x")</f>
        <v>3</v>
      </c>
      <c r="AG37" s="187">
        <f>SUM(AG21:AG36)</f>
        <v>0</v>
      </c>
      <c r="AH37" s="188">
        <f>SUM(AH21:AH36)</f>
        <v>0</v>
      </c>
      <c r="AI37" s="183">
        <f>COUNTIF(AI21:AI36,"x")</f>
        <v>0</v>
      </c>
      <c r="AJ37" s="189">
        <f>COUNTIF(AJ21:AJ36,"x")</f>
        <v>0</v>
      </c>
      <c r="AK37" s="135"/>
      <c r="AU37" s="178">
        <f>C37</f>
        <v>0</v>
      </c>
      <c r="AV37" s="217"/>
      <c r="AW37" s="213">
        <f ca="1">SUM(AW21:AW36)</f>
        <v>468.7</v>
      </c>
      <c r="AX37" s="214"/>
      <c r="AY37" s="214"/>
      <c r="AZ37" s="214"/>
      <c r="BA37" s="215"/>
      <c r="BB37" s="216">
        <f>COUNTIF(BB21:BB36,"x")</f>
        <v>2</v>
      </c>
      <c r="BC37" s="216">
        <f>COUNTIF(BC21:BC36,"x")</f>
        <v>7</v>
      </c>
      <c r="BD37" s="218">
        <f>COUNTIF(BD21:BD36,"x")</f>
        <v>0</v>
      </c>
      <c r="BE37" s="219">
        <f>SUM(BE21:BE36)</f>
        <v>51.5</v>
      </c>
      <c r="BF37" s="178">
        <f>COUNTIF(BF21:BF36,"Ja")</f>
        <v>0</v>
      </c>
      <c r="BG37" s="135"/>
      <c r="BH37" s="135"/>
    </row>
    <row r="39" spans="2:60" ht="18.75" customHeight="1" x14ac:dyDescent="0.3">
      <c r="E39" s="80"/>
      <c r="F39" s="80"/>
      <c r="G39" s="81"/>
      <c r="L39" s="80"/>
      <c r="M39" s="80"/>
      <c r="N39" s="131"/>
      <c r="O39" s="80"/>
      <c r="P39" s="81"/>
      <c r="W39" s="79"/>
      <c r="X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</row>
    <row r="40" spans="2:60" ht="18.75" customHeight="1" x14ac:dyDescent="0.3">
      <c r="E40" s="80"/>
      <c r="F40" s="80"/>
      <c r="G40" s="81"/>
      <c r="N40" s="131"/>
      <c r="O40" s="80"/>
      <c r="P40" s="81"/>
      <c r="W40" s="79"/>
      <c r="X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</row>
    <row r="41" spans="2:60" ht="18.75" customHeight="1" x14ac:dyDescent="0.3">
      <c r="N41" s="131"/>
      <c r="O41" s="80"/>
      <c r="P41" s="81"/>
      <c r="W41" s="79"/>
      <c r="X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</row>
    <row r="42" spans="2:60" ht="14.4" customHeight="1" x14ac:dyDescent="0.3">
      <c r="N42" s="131"/>
      <c r="W42" s="79"/>
      <c r="X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</row>
    <row r="43" spans="2:60" ht="14.4" customHeight="1" x14ac:dyDescent="0.3">
      <c r="N43" s="131"/>
      <c r="W43" s="79"/>
      <c r="X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</row>
    <row r="44" spans="2:60" ht="14.4" customHeight="1" x14ac:dyDescent="0.3">
      <c r="N44" s="131"/>
      <c r="W44" s="79"/>
      <c r="X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</row>
    <row r="45" spans="2:60" ht="14.4" customHeight="1" x14ac:dyDescent="0.3">
      <c r="N45" s="131"/>
      <c r="W45" s="79"/>
      <c r="X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</row>
    <row r="46" spans="2:60" ht="14.4" customHeight="1" x14ac:dyDescent="0.3">
      <c r="N46" s="131"/>
      <c r="W46" s="83"/>
      <c r="X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</row>
    <row r="47" spans="2:60" ht="14.4" customHeight="1" x14ac:dyDescent="0.3">
      <c r="N47" s="131"/>
      <c r="O47" s="168"/>
      <c r="W47" s="83"/>
      <c r="X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</row>
    <row r="48" spans="2:60" ht="14.4" customHeight="1" x14ac:dyDescent="0.3">
      <c r="N48" s="131"/>
      <c r="W48" s="83"/>
      <c r="X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</row>
    <row r="49" spans="14:37" ht="14.4" customHeight="1" x14ac:dyDescent="0.3">
      <c r="N49" s="131"/>
      <c r="W49" s="83"/>
      <c r="X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4:37" x14ac:dyDescent="0.3">
      <c r="N50" s="131"/>
    </row>
    <row r="51" spans="14:37" x14ac:dyDescent="0.3">
      <c r="N51" s="131"/>
    </row>
    <row r="52" spans="14:37" x14ac:dyDescent="0.3">
      <c r="N52" s="131"/>
    </row>
    <row r="53" spans="14:37" x14ac:dyDescent="0.3">
      <c r="N53" s="131"/>
    </row>
  </sheetData>
  <protectedRanges>
    <protectedRange algorithmName="SHA-512" hashValue="7aPJ5VfZBMfmTKm36/kgg4M5YmNuz+ouMCGrvsPvW/CdHKt9SGXadLlSopkyqXqdm6q8RLs9kcpCTtJLQa4H5g==" saltValue="G9Kz3R5Va/w6gu/VatE7hg==" spinCount="100000" sqref="B17:BH20" name="Bereich1"/>
  </protectedRanges>
  <mergeCells count="77">
    <mergeCell ref="D37:I37"/>
    <mergeCell ref="AW18:AX18"/>
    <mergeCell ref="AY18:AZ18"/>
    <mergeCell ref="BB18:BC18"/>
    <mergeCell ref="BD18:BD19"/>
    <mergeCell ref="O18:O19"/>
    <mergeCell ref="P18:P19"/>
    <mergeCell ref="Q18:Q19"/>
    <mergeCell ref="R18:R19"/>
    <mergeCell ref="J18:K18"/>
    <mergeCell ref="B21:B36"/>
    <mergeCell ref="AB18:AB19"/>
    <mergeCell ref="AC18:AC19"/>
    <mergeCell ref="AD18:AD19"/>
    <mergeCell ref="AF18:AF19"/>
    <mergeCell ref="S18:S19"/>
    <mergeCell ref="T18:T19"/>
    <mergeCell ref="U18:V18"/>
    <mergeCell ref="W18:W19"/>
    <mergeCell ref="X18:X19"/>
    <mergeCell ref="Y18:AA18"/>
    <mergeCell ref="L18:M18"/>
    <mergeCell ref="N18:N19"/>
    <mergeCell ref="AG17:AK17"/>
    <mergeCell ref="AU17:BC17"/>
    <mergeCell ref="BD17:BH17"/>
    <mergeCell ref="C18:C19"/>
    <mergeCell ref="D18:D19"/>
    <mergeCell ref="E18:F18"/>
    <mergeCell ref="G18:H18"/>
    <mergeCell ref="I18:I19"/>
    <mergeCell ref="BF18:BG18"/>
    <mergeCell ref="AG18:AH18"/>
    <mergeCell ref="AI18:AJ18"/>
    <mergeCell ref="B16:AF16"/>
    <mergeCell ref="B17:B20"/>
    <mergeCell ref="C17:O17"/>
    <mergeCell ref="P17:R17"/>
    <mergeCell ref="S17:AF17"/>
    <mergeCell ref="BC14:BD14"/>
    <mergeCell ref="BE14:BF14"/>
    <mergeCell ref="BG14:BH14"/>
    <mergeCell ref="B15:E15"/>
    <mergeCell ref="F15:J15"/>
    <mergeCell ref="K15:M15"/>
    <mergeCell ref="N15:P15"/>
    <mergeCell ref="AU15:AZ15"/>
    <mergeCell ref="BA15:BB15"/>
    <mergeCell ref="BC15:BD15"/>
    <mergeCell ref="BE15:BF15"/>
    <mergeCell ref="BG15:BH15"/>
    <mergeCell ref="BE13:BF13"/>
    <mergeCell ref="BG13:BH13"/>
    <mergeCell ref="B14:E14"/>
    <mergeCell ref="F14:J14"/>
    <mergeCell ref="K14:M14"/>
    <mergeCell ref="N14:P14"/>
    <mergeCell ref="Q14:R14"/>
    <mergeCell ref="AU14:AV14"/>
    <mergeCell ref="AW14:AZ14"/>
    <mergeCell ref="BA14:BB14"/>
    <mergeCell ref="B13:E13"/>
    <mergeCell ref="F13:J13"/>
    <mergeCell ref="AU13:AV13"/>
    <mergeCell ref="AW13:AZ13"/>
    <mergeCell ref="BA13:BB13"/>
    <mergeCell ref="BC13:BD13"/>
    <mergeCell ref="B2:E2"/>
    <mergeCell ref="F2:P2"/>
    <mergeCell ref="Q2:R2"/>
    <mergeCell ref="AU2:BH11"/>
    <mergeCell ref="B3:E3"/>
    <mergeCell ref="F3:P3"/>
    <mergeCell ref="Q3:AF3"/>
    <mergeCell ref="C4:AA11"/>
    <mergeCell ref="AG4:AK4"/>
    <mergeCell ref="AG11:AK11"/>
  </mergeCells>
  <conditionalFormatting sqref="C21:C27 C28:D36">
    <cfRule type="expression" dxfId="230" priority="26">
      <formula>$AK21&lt;&gt;""</formula>
    </cfRule>
  </conditionalFormatting>
  <conditionalFormatting sqref="C21:D36 S21:X36">
    <cfRule type="expression" dxfId="229" priority="6">
      <formula>$T21="Linern"</formula>
    </cfRule>
    <cfRule type="expression" dxfId="228" priority="7">
      <formula>AND($U21&lt;&gt;"",$U21&lt;&gt;"-")</formula>
    </cfRule>
    <cfRule type="expression" dxfId="227" priority="8">
      <formula>$T21="Erneuern"</formula>
    </cfRule>
    <cfRule type="expression" dxfId="226" priority="27">
      <formula>$T21="punktuelle Reparatur + Linern"</formula>
    </cfRule>
    <cfRule type="expression" dxfId="225" priority="25">
      <formula>$T21="punktuelle Reparatur"</formula>
    </cfRule>
  </conditionalFormatting>
  <conditionalFormatting sqref="C21:D36 T21:X36">
    <cfRule type="expression" dxfId="224" priority="2">
      <formula>$T21="Kein Handlungsbedarf"</formula>
    </cfRule>
    <cfRule type="expression" dxfId="223" priority="3">
      <formula>OR($M21="x",$L21="x")</formula>
    </cfRule>
  </conditionalFormatting>
  <conditionalFormatting sqref="C21:AK36 AU21:BH36 N39:N53">
    <cfRule type="cellIs" dxfId="222" priority="1" operator="equal">
      <formula>"?"</formula>
    </cfRule>
  </conditionalFormatting>
  <conditionalFormatting sqref="E21:E36">
    <cfRule type="expression" dxfId="221" priority="5">
      <formula>AND($L21="x",$M21="x")</formula>
    </cfRule>
  </conditionalFormatting>
  <conditionalFormatting sqref="F21:I27 D21:D27 AV21:AV36 F28:H36">
    <cfRule type="expression" dxfId="220" priority="22">
      <formula>OR($L21=1,$M21=1)</formula>
    </cfRule>
  </conditionalFormatting>
  <conditionalFormatting sqref="G23:G36">
    <cfRule type="expression" dxfId="219" priority="21">
      <formula>OR($L23=1,$M23=1)</formula>
    </cfRule>
  </conditionalFormatting>
  <conditionalFormatting sqref="I21:I36">
    <cfRule type="expression" dxfId="218" priority="19" stopIfTrue="1">
      <formula>$I21&gt;=300</formula>
    </cfRule>
  </conditionalFormatting>
  <conditionalFormatting sqref="L21:M36">
    <cfRule type="expression" dxfId="217" priority="23">
      <formula>AND($L21="x",$M21="x")</formula>
    </cfRule>
  </conditionalFormatting>
  <conditionalFormatting sqref="N39:N53">
    <cfRule type="expression" dxfId="216" priority="37">
      <formula>OR($L22=1,$M22=1)</formula>
    </cfRule>
  </conditionalFormatting>
  <conditionalFormatting sqref="O21:O27">
    <cfRule type="expression" dxfId="215" priority="20">
      <formula>OR($L21=1,$M21=1)</formula>
    </cfRule>
  </conditionalFormatting>
  <conditionalFormatting sqref="Q21:Q36">
    <cfRule type="expression" dxfId="214" priority="4">
      <formula>$Q21="Ja"</formula>
    </cfRule>
  </conditionalFormatting>
  <conditionalFormatting sqref="S21:S36">
    <cfRule type="expression" dxfId="213" priority="10">
      <formula>$S21=""</formula>
    </cfRule>
  </conditionalFormatting>
  <conditionalFormatting sqref="T21:AJ36 L21:L36 Q21:R36 N21:N36">
    <cfRule type="expression" dxfId="212" priority="36">
      <formula>($M21="x")</formula>
    </cfRule>
  </conditionalFormatting>
  <conditionalFormatting sqref="T21:AJ36 M21:O36 BD21:BE36 Q21:R36">
    <cfRule type="expression" dxfId="211" priority="35">
      <formula>($L21="x")</formula>
    </cfRule>
  </conditionalFormatting>
  <conditionalFormatting sqref="U21:U36 Y21:Y36 J21:J36 AB21:AB36">
    <cfRule type="expression" dxfId="210" priority="33">
      <formula>NOT(OR($K21="",$K21="-"))</formula>
    </cfRule>
  </conditionalFormatting>
  <conditionalFormatting sqref="U21:U36">
    <cfRule type="expression" dxfId="209" priority="29">
      <formula>NOT(OR($V21="",$V21="-"))</formula>
    </cfRule>
  </conditionalFormatting>
  <conditionalFormatting sqref="U21:V36">
    <cfRule type="expression" dxfId="208" priority="28">
      <formula>OR($T21="Erneuern",$T21="punktuelle Reparatur")</formula>
    </cfRule>
  </conditionalFormatting>
  <conditionalFormatting sqref="U21:X36">
    <cfRule type="expression" dxfId="207" priority="31">
      <formula>$T21="Kein Handlungsbedarf"</formula>
    </cfRule>
  </conditionalFormatting>
  <conditionalFormatting sqref="V21:V36 Z21:AA36 K21:K36 AD21:AE36">
    <cfRule type="expression" dxfId="206" priority="32">
      <formula>($J21="x")</formula>
    </cfRule>
  </conditionalFormatting>
  <conditionalFormatting sqref="V21:V36">
    <cfRule type="expression" dxfId="205" priority="34">
      <formula>NOT(OR($U21="",$U21="-"))</formula>
    </cfRule>
  </conditionalFormatting>
  <conditionalFormatting sqref="X21:X36">
    <cfRule type="expression" dxfId="204" priority="9">
      <formula>$T21="Linern"</formula>
    </cfRule>
  </conditionalFormatting>
  <conditionalFormatting sqref="Y21:AA36">
    <cfRule type="expression" dxfId="203" priority="24">
      <formula>OR(AND($Y21="x",$Z21="x"),AND($Y21="x",$AA21="x"),AND($Z21="x",$AA21="x"))</formula>
    </cfRule>
  </conditionalFormatting>
  <conditionalFormatting sqref="AI21:AJ36">
    <cfRule type="expression" dxfId="202" priority="30">
      <formula>OR(AND($U21="",$V21=""),AND($U21="-",$V21="-"))</formula>
    </cfRule>
  </conditionalFormatting>
  <conditionalFormatting sqref="AW28:AW36">
    <cfRule type="expression" dxfId="201" priority="15">
      <formula>OR($L28=1,$M28=1)</formula>
    </cfRule>
  </conditionalFormatting>
  <conditionalFormatting sqref="BB21:BB36">
    <cfRule type="expression" dxfId="200" priority="17">
      <formula>NOT(OR($K21="",$K21="-"))</formula>
    </cfRule>
  </conditionalFormatting>
  <conditionalFormatting sqref="BC21:BC36">
    <cfRule type="expression" dxfId="199" priority="18">
      <formula>($J21="x")</formula>
    </cfRule>
  </conditionalFormatting>
  <conditionalFormatting sqref="BD21:BD36">
    <cfRule type="expression" dxfId="198" priority="16">
      <formula>($M21="x")</formula>
    </cfRule>
  </conditionalFormatting>
  <conditionalFormatting sqref="BE21:BE36">
    <cfRule type="expression" dxfId="197" priority="14">
      <formula>OR($L21=1,$M21=1)</formula>
    </cfRule>
  </conditionalFormatting>
  <conditionalFormatting sqref="BF21:BF36">
    <cfRule type="expression" dxfId="196" priority="11">
      <formula>$BF21=""</formula>
    </cfRule>
  </conditionalFormatting>
  <conditionalFormatting sqref="BF21:BH36">
    <cfRule type="expression" dxfId="195" priority="12">
      <formula>($L21="x")</formula>
    </cfRule>
    <cfRule type="expression" dxfId="194" priority="13">
      <formula>($M21="x")</formula>
    </cfRule>
  </conditionalFormatting>
  <dataValidations count="46">
    <dataValidation type="list" allowBlank="1" showInputMessage="1" showErrorMessage="1" sqref="T21:T36" xr:uid="{FC58B3A9-A7A0-4989-8E8E-CA2C1F7B9F56}">
      <formula1>"Kein Handlungsbedarf,Linern,Erneuern,punktuelle Reparatur,punktuelle Reparatur + Linern"</formula1>
    </dataValidation>
    <dataValidation allowBlank="1" showInputMessage="1" showErrorMessage="1" promptTitle="Info" prompt="Auswählen ob oder wie die Einbindung erfolgen soll." sqref="R18:R19" xr:uid="{F58F5951-A4A2-41D9-AE10-EEC140411E28}"/>
    <dataValidation allowBlank="1" showInputMessage="1" showErrorMessage="1" promptTitle="Info" prompt="Gibt es innerhalb der Anschlussleitung einen weiteren Anschluss, welcher sich im öffentlichen Bereich befindet? Unteranschlüsse im Privaten Bereich sind nicht zu beachten." sqref="N18:N19" xr:uid="{52D5E15B-7485-43F8-AFD9-506D5FA305D1}"/>
    <dataValidation allowBlank="1" showInputMessage="1" showErrorMessage="1" promptTitle="Info" prompt="Hier einen Kommentar eintragen in welchem Zustand sich die AL befindet, was Besonderheiteneiten sind und ob Vorarbeiten (Fräsen, Kettenschleuder, etc.) notwendig sind." sqref="S18:S19" xr:uid="{66383F69-184D-4AE9-B599-968A997EB17E}"/>
    <dataValidation type="list" showInputMessage="1" showErrorMessage="1" sqref="R21:R36" xr:uid="{CC3DF2BA-FCB3-4285-996C-8AD651A5BD34}">
      <formula1>"Kein Handlungsbedarf,Handlaminat,Hutprofil,Verpressen,zurückl. Einbingsb. Spachteln,"</formula1>
    </dataValidation>
    <dataValidation allowBlank="1" showInputMessage="1" showErrorMessage="1" promptTitle="Info" prompt="Hier können zusätzliche Notizen eingetragen werden, um sich z.b. selbst einen Reminder zu der AL zu notieren." sqref="AK18" xr:uid="{47D22AAC-8BA9-4E2F-9325-78A90FD41DFB}"/>
    <dataValidation allowBlank="1" showInputMessage="1" showErrorMessage="1" promptTitle="Info" prompt="Falls der Liner gegen Fließrichtung eingebaut werden muss, kommt eine Zulage zum tragen. In diesem Falle bitte hier mit einem &quot;x&quot; markieren." sqref="AJ19" xr:uid="{64F766D4-A2F9-4FB4-BEC2-7D2B252C127F}"/>
    <dataValidation allowBlank="1" showInputMessage="1" showErrorMessage="1" promptTitle="Info" prompt="Falls die Länge des zu sanierenden Liners mehr als 5m beträgt, wird eine Zulage berechnet. Diese Zeile füllt sich falls zutreffend automatisch aus." sqref="AI19" xr:uid="{F47AAB83-E121-443C-AC46-B4B499ACB366}"/>
    <dataValidation allowBlank="1" showInputMessage="1" showErrorMessage="1" promptTitle="Info" prompt="Diese Zulagen kommen alternativ zum tragen, falls die AL mit einem Liner saniert wird." sqref="AI18:AJ18" xr:uid="{6156F574-3760-4908-A08B-EA1957733B6D}"/>
    <dataValidation allowBlank="1" showInputMessage="1" showErrorMessage="1" promptTitle="Info" prompt="Wieviele Stunden wird die Kettenschleuder notwendig sein, um die Beeinträchtigungen innerhalb der AL zu entfernen?" sqref="AH19" xr:uid="{B17A98EB-16AF-4544-B7A0-56DAC2B02627}"/>
    <dataValidation allowBlank="1" showInputMessage="1" showErrorMessage="1" promptTitle="Info" prompt="Wieviele Stunden wird ein Fräsen innerhalb der AL notwendig sein?" sqref="AG19" xr:uid="{22A79412-4B0D-4E27-A77A-08B725A41771}"/>
    <dataValidation allowBlank="1" showInputMessage="1" showErrorMessage="1" promptTitle="Info" prompt="Sind Arbeiten innerhalb der AL notwendig, um diese von Bewuchs oder sonstiger Beeinträchtigung zu befreien? Falls nötig, eintragen wieviele Stunden mit Fräse oder Kettenschleuder gearbeitet werden muss. Alternativ mit &quot;-&quot; ausfüllen." sqref="AG18:AH18" xr:uid="{A464394F-B910-463F-8D34-575B7A55DAA5}"/>
    <dataValidation allowBlank="1" showInputMessage="1" showErrorMessage="1" promptTitle="Info" prompt="Hiermit ist die Zweipunktortung gemeint und ob eine solche notwendig ist." sqref="AF18:AF19" xr:uid="{5E29AAEB-08FF-4031-ACC9-7A7A05794B28}"/>
    <dataValidation allowBlank="1" showInputMessage="1" showErrorMessage="1" promptTitle="Info" prompt="Ankreuzen, falls eine rein optische Prüfung notwendig ist, um zu prüfen ob die AL überhaupt in Betrieb ist. Sprich hinein schauen und bewerten." sqref="AE18" xr:uid="{BCFBD8FC-9E0E-4D7D-8F9A-26BBB68B0CA4}"/>
    <dataValidation allowBlank="1" showInputMessage="1" showErrorMessage="1" promptTitle="Info" prompt="Die Reinigung und Befahrung erfolgt aus einem Revisionsschacht. BItte die zu befahrenden Meter angeben." sqref="AD18:AD19" xr:uid="{72ED5EB5-B975-4AA6-8407-9C7FDE69633A}"/>
    <dataValidation allowBlank="1" showInputMessage="1" showErrorMessage="1" promptTitle="Info" prompt="Die Reinigung und Befahrung erfolgt direkt aus dem Siel heraus, an dem die AL angeschlossen ist. BItte die zu befahrenden Meter angeben." sqref="AC18:AC19" xr:uid="{C779D767-5DF4-4C42-B06A-8F6724B66785}"/>
    <dataValidation allowBlank="1" showInputMessage="1" showErrorMessage="1" promptTitle="Info" prompt="Die Reinigung und Befahrung erfolgt aus dem Straßenablauf. BItte die zu befahrenden Meter angeben." sqref="AB18:AB19" xr:uid="{5A6D2E30-C449-4B97-9495-D5EE6D49A910}"/>
    <dataValidation allowBlank="1" showInputMessage="1" showErrorMessage="1" promptTitle="Info" prompt="Anschluss der Vorflut an einen Revisionsschacht." sqref="AA19" xr:uid="{3C6B2943-68F9-4158-B83C-550F23BFDA34}"/>
    <dataValidation allowBlank="1" showInputMessage="1" showErrorMessage="1" promptTitle="Info" prompt="Es wird eine Kopfbaugrube erstellt, um die Vorflut dort anschließen zu können._x000a_Meistens bei Hausanschlüssen, die über keinen Revisionsschacht verfügen." sqref="Z19" xr:uid="{B33089A7-E33A-4414-8F43-CE66EEDA29C2}"/>
    <dataValidation allowBlank="1" showInputMessage="1" showErrorMessage="1" promptTitle="Info" prompt="Ankreuzen, wenn es sich bei der AL um einen Straßenablauf handelt und dieser einfach abgedeckt wird, um zu verhindern, dass dort Wasser hinein fließen kann." sqref="Y19" xr:uid="{90FBBCBA-A45E-453C-80B1-3DF12BD3099D}"/>
    <dataValidation allowBlank="1" showInputMessage="1" showErrorMessage="1" promptTitle="Info" prompt="Wo wird die Vorflut angeschlossen um die AL trocken zu halten." sqref="Y18:AA18" xr:uid="{109CAE4A-5BF2-49C6-9F6C-B4A726C88128}"/>
    <dataValidation allowBlank="1" showInputMessage="1" showErrorMessage="1" promptTitle="Info" prompt="Wieviele Meter Baugrube werden zur Erneuerung der Haltung notwendig. Hauptsächlich wenn die AL in offener Bauweise erneuert werden muss. Bei punktuellen Reparaturen werden die Baugruben nach Stück erfasst." sqref="X18:X19" xr:uid="{3DEB3D85-EF54-4F32-9685-A56B2B073FB6}"/>
    <dataValidation allowBlank="1" showInputMessage="1" showErrorMessage="1" promptTitle="Info" prompt="Wieviele Reparaturbaugruben sind bei einer punktuellen Erneuerung notwendig._x000a_Diese können auch notwendig werden, falls ein Liner eingezogen wird und an einer Stelle zusätzlich punktuell repariert werden muss." sqref="W18:W19" xr:uid="{ACB2EE3F-70C2-4DA2-A209-FE0533AFDE71}"/>
    <dataValidation allowBlank="1" showInputMessage="1" showErrorMessage="1" promptTitle="Info" prompt="In dieser Zeile die Meter der zu sanierenden Strecke eintragen, falls der Liner aus einer Kopfbaugrube oder einem Revisionsschacht eingezogen wird." sqref="V19" xr:uid="{B8D2477F-FFEA-48F1-AD2B-B047C056259C}"/>
    <dataValidation allowBlank="1" showInputMessage="1" showErrorMessage="1" promptTitle="Info" prompt="In dieser Zeile die Meter der zu sanierenden Strecke eintragen, falls der Liner aus dem Straßenablauf eingezogen wird." sqref="U19" xr:uid="{C2B5C780-A1BB-4B9C-8BAF-D55BF93AC21C}"/>
    <dataValidation allowBlank="1" showInputMessage="1" showErrorMessage="1" promptTitle="Info" prompt="Wenn als Maßnahme Linern gewählt wurde, muss hier eingetragen werden von wo dieser eingezogen wird." sqref="U18:V18" xr:uid="{526C10F0-9323-449B-8DB9-57809E7B70AE}"/>
    <dataValidation allowBlank="1" showInputMessage="1" showErrorMessage="1" promptTitle="Info" prompt="Hier auswählen ob und welche Maßnahme für die AL notwendig ist. Die Zeilen werden nach Auswahl farblich markiert um einen besseren Überblick zu erhalten welcher Handlungsbedarf besteht." sqref="T18:T19" xr:uid="{33547108-70ED-493F-B404-AAAFEF0E805F}"/>
    <dataValidation allowBlank="1" showInputMessage="1" showErrorMessage="1" promptTitle="Info" prompt="Soll die Einbindung nach der Sanierung geöffnet werden oder verschlossen bleiben? Bei Auswahl von Ja, wird die Zeile gelb markiert um darauf hinzuweisen, dass hier auf jeden Fall Handlungsbedarf besteht.         " sqref="Q18:Q19" xr:uid="{366309B8-E2A5-450D-A230-43BBCB29AE1A}"/>
    <dataValidation allowBlank="1" showInputMessage="1" showErrorMessage="1" promptTitle="Info" prompt="Hier einen kurzen Kommentar, in welchem Zustand sich die Einbindung befindet. Der Kommentar bezieht sich hier NUR auf die Einbindung, nicht auf den Zustand der AL selbst." sqref="P18:P19" xr:uid="{82BC305D-8AB5-4C30-937C-27106F5A9A0E}"/>
    <dataValidation allowBlank="1" showInputMessage="1" showErrorMessage="1" promptTitle="Info" prompt="Hier einfach die Länge der Anschlussleitung eintragen. DIese kann der Auswertung der Kanalbefahrung entnommen werden." sqref="O18:O19" xr:uid="{8422A166-ED06-46AB-8B00-BAF3E1AC09A3}"/>
    <dataValidation allowBlank="1" showInputMessage="1" showErrorMessage="1" promptTitle="Info" prompt="Wenn der Anschluss innerhalb der Anschlussleitung verschlossen ist, dann hier ankreuzen." sqref="M19" xr:uid="{0210BEDC-2904-4FAE-AB9D-96A7FD7E8D0A}"/>
    <dataValidation allowBlank="1" showInputMessage="1" showErrorMessage="1" promptTitle="Info" prompt="Wenn der Anschluss direkt am Siel verschlossen ist, dann hier ankreuzen." sqref="L19" xr:uid="{6A4EF3CD-8ECA-41BD-B195-DED0AA767555}"/>
    <dataValidation allowBlank="1" showInputMessage="1" showErrorMessage="1" promptTitle="Info" prompt="Abfrage ob der Anschluss verschlossen ist. Wenn zutrffend dann mit einem &quot;x&quot; ausfüllen, ansonsten mit einem &quot;-&quot; ausfüllen." sqref="L18:M18" xr:uid="{65D66E24-5A0B-4A9E-BE09-747014FC903C}"/>
    <dataValidation allowBlank="1" showInputMessage="1" showErrorMessage="1" promptTitle="Info" prompt="Lage des Anschlusses, wenn man die Haltung entlang schaut. Dargestellt in Form einer Uhrzeit. Liegt der Anschluss also mittig und rechts, entspräche dies 3 Uhr." sqref="H19" xr:uid="{23E47DD9-9B9F-4F83-9DBA-B53F8643D7E4}"/>
    <dataValidation allowBlank="1" showInputMessage="1" showErrorMessage="1" promptTitle="Info" prompt="Wieivel Meter ist der Anschluss vom Beginn der Haltung entfernt._x000a_Gemessen, wenn gegen Fließrichtung befahren wurde." sqref="G19" xr:uid="{90FB58D9-1F79-448B-9AB2-2344BFC6638A}"/>
    <dataValidation allowBlank="1" showInputMessage="1" showErrorMessage="1" promptTitle="Info" prompt="Hier wird die Stationierung des Anschlusses entlang der Haltung und deren Lage im Siel festgehalten. _x000a_Betrachtet, wenn gegen Fließrichtung befahren wurde." sqref="G18:H18" xr:uid="{7290070D-A812-4E41-BF26-BBE342656812}"/>
    <dataValidation allowBlank="1" showInputMessage="1" showErrorMessage="1" promptTitle="Info" prompt="Wenn es sich bei dem Anschluss um einen Hausanschluss handelt, dann hier die Hausnummer eintragen, zu welcher dieser gehört." sqref="K19" xr:uid="{571F1423-761C-4D1C-BCBE-7920A0E0E2F0}"/>
    <dataValidation allowBlank="1" showInputMessage="1" showErrorMessage="1" promptTitle="Info" prompt="Hier ankreuzen, wenn es sich bei dem Anschluss um einen Straßenablauf handelt." sqref="J19" xr:uid="{8F4D254B-7F5C-49E1-ACB9-10CF41FBD199}"/>
    <dataValidation allowBlank="1" showInputMessage="1" showErrorMessage="1" promptTitle="Info" prompt="Prüfen ob es sich bei dem Anschluss um einen Straßenablauf oder einen Hausanschluss handelt." sqref="J18:K18" xr:uid="{65554E61-3640-413B-899D-C6A21F87D962}"/>
    <dataValidation allowBlank="1" showInputMessage="1" showErrorMessage="1" promptTitle="Info" prompt="Eintragung der Dimensionierung der Anschlussleitung in DN." sqref="I18:I19" xr:uid="{1C363DD2-BEA2-47F4-83CB-154969A76E9C}"/>
    <dataValidation allowBlank="1" showInputMessage="1" showErrorMessage="1" promptTitle="Info" prompt="Lage des Anschlusses, wenn man die Haltung entlang schaut. Dargestellt in Form einer Uhrzeit. Liegt der Anschluss also mittig rechts, entspräche dies 3 Uhr." sqref="F19" xr:uid="{AA988A30-40D5-4AD0-9AAE-DD1612A77ADC}"/>
    <dataValidation allowBlank="1" showInputMessage="1" showErrorMessage="1" promptTitle="Info" prompt="Wieivel Meter ist der Anschluss vom Beginn der Haltung entfernt._x000a_Gemessen, wenn in Fließrichtung befahren wurde." sqref="E19" xr:uid="{6059C373-B856-430A-9382-417297BBA7E7}"/>
    <dataValidation allowBlank="1" showInputMessage="1" showErrorMessage="1" promptTitle="Info" prompt="Hier wird die Stationierung des Anschlusses entlang der Haltung und deren Lage im Siel festgehalten. _x000a_Betrachtet, wenn in Fließrichtung befahren wurde." sqref="E18:F18" xr:uid="{C669F1BD-FD69-48C0-A0C5-AB1FE40EBEB0}"/>
    <dataValidation allowBlank="1" showInputMessage="1" showErrorMessage="1" promptTitle="Info" prompt="Die Leitungsbezeichnung kann den Dokumenten der Sielbefahrung entnommen werden._x000a_(Bsp. 68404012SE02)" sqref="D18:D19" xr:uid="{CC00EDA3-042B-4651-9221-3F6F07713DC3}"/>
    <dataValidation allowBlank="1" showInputMessage="1" showErrorMessage="1" promptTitle="Info" prompt="Hier soll die Nummer eingetragen werden, welche der Haltung in der Zeichnung zugewiesen wurde." sqref="C18" xr:uid="{6FE4BC71-275E-4CFC-AFCB-C3FCF9439AE6}"/>
    <dataValidation type="list" allowBlank="1" showInputMessage="1" showErrorMessage="1" sqref="Q21:Q36" xr:uid="{96E7AD9B-6A0C-4B24-8FBA-20EB95247460}">
      <formula1>"Ja,Nein"</formula1>
    </dataValidation>
  </dataValidations>
  <printOptions horizontalCentered="1"/>
  <pageMargins left="0.31496062992125984" right="0.31496062992125984" top="0.59055118110236227" bottom="0.78740157480314965" header="0.31496062992125984" footer="0.31496062992125984"/>
  <pageSetup paperSize="8" scale="48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BCF6E-F0E3-4260-A7D8-3DEE441D746A}">
  <dimension ref="B2:BH53"/>
  <sheetViews>
    <sheetView workbookViewId="0">
      <selection activeCell="F2" sqref="F2:P3"/>
    </sheetView>
  </sheetViews>
  <sheetFormatPr baseColWidth="10" defaultRowHeight="14.4" x14ac:dyDescent="0.3"/>
  <cols>
    <col min="1" max="2" width="4.88671875" style="8" customWidth="1"/>
    <col min="3" max="3" width="11.33203125" style="8" bestFit="1" customWidth="1"/>
    <col min="4" max="4" width="15.109375" style="8" customWidth="1"/>
    <col min="5" max="5" width="12.33203125" style="8" bestFit="1" customWidth="1"/>
    <col min="6" max="6" width="7.6640625" style="8" customWidth="1"/>
    <col min="7" max="7" width="12.33203125" style="82" bestFit="1" customWidth="1"/>
    <col min="8" max="8" width="7.6640625" style="82" customWidth="1"/>
    <col min="9" max="9" width="8.5546875" style="82" customWidth="1"/>
    <col min="10" max="10" width="8.33203125" style="8" customWidth="1"/>
    <col min="11" max="11" width="8.5546875" style="82" customWidth="1"/>
    <col min="12" max="12" width="7.6640625" style="82" customWidth="1"/>
    <col min="13" max="13" width="8.6640625" style="82" customWidth="1"/>
    <col min="14" max="14" width="8.5546875" style="8" bestFit="1" customWidth="1"/>
    <col min="15" max="15" width="9.5546875" style="82" bestFit="1" customWidth="1"/>
    <col min="16" max="16" width="23.44140625" style="8" customWidth="1"/>
    <col min="17" max="17" width="8" style="8" bestFit="1" customWidth="1"/>
    <col min="18" max="18" width="18.6640625" style="8" customWidth="1"/>
    <col min="19" max="19" width="29.109375" style="8" customWidth="1"/>
    <col min="20" max="20" width="19.33203125" style="8" bestFit="1" customWidth="1"/>
    <col min="21" max="21" width="12.44140625" style="8" customWidth="1"/>
    <col min="22" max="22" width="11.88671875" style="8" customWidth="1"/>
    <col min="23" max="24" width="10.6640625" style="8" customWidth="1"/>
    <col min="25" max="25" width="10.109375" style="8" customWidth="1"/>
    <col min="26" max="27" width="7.6640625" style="8" bestFit="1" customWidth="1"/>
    <col min="28" max="28" width="10.109375" style="8" bestFit="1" customWidth="1"/>
    <col min="29" max="29" width="9" style="8" customWidth="1"/>
    <col min="30" max="30" width="8.5546875" style="8" customWidth="1"/>
    <col min="31" max="31" width="9.88671875" style="8" bestFit="1" customWidth="1"/>
    <col min="32" max="32" width="7.6640625" style="8" bestFit="1" customWidth="1"/>
    <col min="33" max="33" width="10.5546875" style="8" customWidth="1"/>
    <col min="34" max="34" width="10.44140625" style="8" customWidth="1"/>
    <col min="35" max="36" width="11.5546875" style="8" bestFit="1" customWidth="1"/>
    <col min="37" max="37" width="32" style="8" customWidth="1"/>
    <col min="38" max="49" width="11.44140625" style="8"/>
    <col min="50" max="50" width="7" style="8" customWidth="1"/>
    <col min="51" max="51" width="11.44140625" style="8"/>
    <col min="52" max="52" width="7.109375" style="8" customWidth="1"/>
    <col min="53" max="58" width="11.44140625" style="8"/>
    <col min="59" max="59" width="16" style="8" bestFit="1" customWidth="1"/>
    <col min="60" max="60" width="24" style="8" customWidth="1"/>
    <col min="61" max="255" width="11.44140625" style="8"/>
    <col min="256" max="256" width="11.109375" style="8" bestFit="1" customWidth="1"/>
    <col min="257" max="257" width="10.33203125" style="8" bestFit="1" customWidth="1"/>
    <col min="258" max="258" width="7.109375" style="8" bestFit="1" customWidth="1"/>
    <col min="259" max="259" width="12.44140625" style="8" customWidth="1"/>
    <col min="260" max="260" width="6.6640625" style="8" bestFit="1" customWidth="1"/>
    <col min="261" max="261" width="5" style="8" bestFit="1" customWidth="1"/>
    <col min="262" max="262" width="5.33203125" style="8" bestFit="1" customWidth="1"/>
    <col min="263" max="263" width="3.109375" style="8" bestFit="1" customWidth="1"/>
    <col min="264" max="264" width="9" style="8" customWidth="1"/>
    <col min="265" max="265" width="7" style="8" bestFit="1" customWidth="1"/>
    <col min="266" max="266" width="6" style="8" bestFit="1" customWidth="1"/>
    <col min="267" max="267" width="16.109375" style="8" customWidth="1"/>
    <col min="268" max="268" width="5.44140625" style="8" bestFit="1" customWidth="1"/>
    <col min="269" max="269" width="17" style="8" customWidth="1"/>
    <col min="270" max="274" width="11.44140625" style="8"/>
    <col min="275" max="275" width="8.88671875" style="8" bestFit="1" customWidth="1"/>
    <col min="276" max="276" width="9.5546875" style="8" bestFit="1" customWidth="1"/>
    <col min="277" max="277" width="6.88671875" style="8" bestFit="1" customWidth="1"/>
    <col min="278" max="278" width="8.44140625" style="8" bestFit="1" customWidth="1"/>
    <col min="279" max="279" width="8" style="8" bestFit="1" customWidth="1"/>
    <col min="280" max="280" width="7.5546875" style="8" bestFit="1" customWidth="1"/>
    <col min="281" max="281" width="5.5546875" style="8" bestFit="1" customWidth="1"/>
    <col min="282" max="511" width="11.44140625" style="8"/>
    <col min="512" max="512" width="11.109375" style="8" bestFit="1" customWidth="1"/>
    <col min="513" max="513" width="10.33203125" style="8" bestFit="1" customWidth="1"/>
    <col min="514" max="514" width="7.109375" style="8" bestFit="1" customWidth="1"/>
    <col min="515" max="515" width="12.44140625" style="8" customWidth="1"/>
    <col min="516" max="516" width="6.6640625" style="8" bestFit="1" customWidth="1"/>
    <col min="517" max="517" width="5" style="8" bestFit="1" customWidth="1"/>
    <col min="518" max="518" width="5.33203125" style="8" bestFit="1" customWidth="1"/>
    <col min="519" max="519" width="3.109375" style="8" bestFit="1" customWidth="1"/>
    <col min="520" max="520" width="9" style="8" customWidth="1"/>
    <col min="521" max="521" width="7" style="8" bestFit="1" customWidth="1"/>
    <col min="522" max="522" width="6" style="8" bestFit="1" customWidth="1"/>
    <col min="523" max="523" width="16.109375" style="8" customWidth="1"/>
    <col min="524" max="524" width="5.44140625" style="8" bestFit="1" customWidth="1"/>
    <col min="525" max="525" width="17" style="8" customWidth="1"/>
    <col min="526" max="530" width="11.44140625" style="8"/>
    <col min="531" max="531" width="8.88671875" style="8" bestFit="1" customWidth="1"/>
    <col min="532" max="532" width="9.5546875" style="8" bestFit="1" customWidth="1"/>
    <col min="533" max="533" width="6.88671875" style="8" bestFit="1" customWidth="1"/>
    <col min="534" max="534" width="8.44140625" style="8" bestFit="1" customWidth="1"/>
    <col min="535" max="535" width="8" style="8" bestFit="1" customWidth="1"/>
    <col min="536" max="536" width="7.5546875" style="8" bestFit="1" customWidth="1"/>
    <col min="537" max="537" width="5.5546875" style="8" bestFit="1" customWidth="1"/>
    <col min="538" max="767" width="11.44140625" style="8"/>
    <col min="768" max="768" width="11.109375" style="8" bestFit="1" customWidth="1"/>
    <col min="769" max="769" width="10.33203125" style="8" bestFit="1" customWidth="1"/>
    <col min="770" max="770" width="7.109375" style="8" bestFit="1" customWidth="1"/>
    <col min="771" max="771" width="12.44140625" style="8" customWidth="1"/>
    <col min="772" max="772" width="6.6640625" style="8" bestFit="1" customWidth="1"/>
    <col min="773" max="773" width="5" style="8" bestFit="1" customWidth="1"/>
    <col min="774" max="774" width="5.33203125" style="8" bestFit="1" customWidth="1"/>
    <col min="775" max="775" width="3.109375" style="8" bestFit="1" customWidth="1"/>
    <col min="776" max="776" width="9" style="8" customWidth="1"/>
    <col min="777" max="777" width="7" style="8" bestFit="1" customWidth="1"/>
    <col min="778" max="778" width="6" style="8" bestFit="1" customWidth="1"/>
    <col min="779" max="779" width="16.109375" style="8" customWidth="1"/>
    <col min="780" max="780" width="5.44140625" style="8" bestFit="1" customWidth="1"/>
    <col min="781" max="781" width="17" style="8" customWidth="1"/>
    <col min="782" max="786" width="11.44140625" style="8"/>
    <col min="787" max="787" width="8.88671875" style="8" bestFit="1" customWidth="1"/>
    <col min="788" max="788" width="9.5546875" style="8" bestFit="1" customWidth="1"/>
    <col min="789" max="789" width="6.88671875" style="8" bestFit="1" customWidth="1"/>
    <col min="790" max="790" width="8.44140625" style="8" bestFit="1" customWidth="1"/>
    <col min="791" max="791" width="8" style="8" bestFit="1" customWidth="1"/>
    <col min="792" max="792" width="7.5546875" style="8" bestFit="1" customWidth="1"/>
    <col min="793" max="793" width="5.5546875" style="8" bestFit="1" customWidth="1"/>
    <col min="794" max="1023" width="11.44140625" style="8"/>
    <col min="1024" max="1024" width="11.109375" style="8" bestFit="1" customWidth="1"/>
    <col min="1025" max="1025" width="10.33203125" style="8" bestFit="1" customWidth="1"/>
    <col min="1026" max="1026" width="7.109375" style="8" bestFit="1" customWidth="1"/>
    <col min="1027" max="1027" width="12.44140625" style="8" customWidth="1"/>
    <col min="1028" max="1028" width="6.6640625" style="8" bestFit="1" customWidth="1"/>
    <col min="1029" max="1029" width="5" style="8" bestFit="1" customWidth="1"/>
    <col min="1030" max="1030" width="5.33203125" style="8" bestFit="1" customWidth="1"/>
    <col min="1031" max="1031" width="3.109375" style="8" bestFit="1" customWidth="1"/>
    <col min="1032" max="1032" width="9" style="8" customWidth="1"/>
    <col min="1033" max="1033" width="7" style="8" bestFit="1" customWidth="1"/>
    <col min="1034" max="1034" width="6" style="8" bestFit="1" customWidth="1"/>
    <col min="1035" max="1035" width="16.109375" style="8" customWidth="1"/>
    <col min="1036" max="1036" width="5.44140625" style="8" bestFit="1" customWidth="1"/>
    <col min="1037" max="1037" width="17" style="8" customWidth="1"/>
    <col min="1038" max="1042" width="11.44140625" style="8"/>
    <col min="1043" max="1043" width="8.88671875" style="8" bestFit="1" customWidth="1"/>
    <col min="1044" max="1044" width="9.5546875" style="8" bestFit="1" customWidth="1"/>
    <col min="1045" max="1045" width="6.88671875" style="8" bestFit="1" customWidth="1"/>
    <col min="1046" max="1046" width="8.44140625" style="8" bestFit="1" customWidth="1"/>
    <col min="1047" max="1047" width="8" style="8" bestFit="1" customWidth="1"/>
    <col min="1048" max="1048" width="7.5546875" style="8" bestFit="1" customWidth="1"/>
    <col min="1049" max="1049" width="5.5546875" style="8" bestFit="1" customWidth="1"/>
    <col min="1050" max="1279" width="11.44140625" style="8"/>
    <col min="1280" max="1280" width="11.109375" style="8" bestFit="1" customWidth="1"/>
    <col min="1281" max="1281" width="10.33203125" style="8" bestFit="1" customWidth="1"/>
    <col min="1282" max="1282" width="7.109375" style="8" bestFit="1" customWidth="1"/>
    <col min="1283" max="1283" width="12.44140625" style="8" customWidth="1"/>
    <col min="1284" max="1284" width="6.6640625" style="8" bestFit="1" customWidth="1"/>
    <col min="1285" max="1285" width="5" style="8" bestFit="1" customWidth="1"/>
    <col min="1286" max="1286" width="5.33203125" style="8" bestFit="1" customWidth="1"/>
    <col min="1287" max="1287" width="3.109375" style="8" bestFit="1" customWidth="1"/>
    <col min="1288" max="1288" width="9" style="8" customWidth="1"/>
    <col min="1289" max="1289" width="7" style="8" bestFit="1" customWidth="1"/>
    <col min="1290" max="1290" width="6" style="8" bestFit="1" customWidth="1"/>
    <col min="1291" max="1291" width="16.109375" style="8" customWidth="1"/>
    <col min="1292" max="1292" width="5.44140625" style="8" bestFit="1" customWidth="1"/>
    <col min="1293" max="1293" width="17" style="8" customWidth="1"/>
    <col min="1294" max="1298" width="11.44140625" style="8"/>
    <col min="1299" max="1299" width="8.88671875" style="8" bestFit="1" customWidth="1"/>
    <col min="1300" max="1300" width="9.5546875" style="8" bestFit="1" customWidth="1"/>
    <col min="1301" max="1301" width="6.88671875" style="8" bestFit="1" customWidth="1"/>
    <col min="1302" max="1302" width="8.44140625" style="8" bestFit="1" customWidth="1"/>
    <col min="1303" max="1303" width="8" style="8" bestFit="1" customWidth="1"/>
    <col min="1304" max="1304" width="7.5546875" style="8" bestFit="1" customWidth="1"/>
    <col min="1305" max="1305" width="5.5546875" style="8" bestFit="1" customWidth="1"/>
    <col min="1306" max="1535" width="11.44140625" style="8"/>
    <col min="1536" max="1536" width="11.109375" style="8" bestFit="1" customWidth="1"/>
    <col min="1537" max="1537" width="10.33203125" style="8" bestFit="1" customWidth="1"/>
    <col min="1538" max="1538" width="7.109375" style="8" bestFit="1" customWidth="1"/>
    <col min="1539" max="1539" width="12.44140625" style="8" customWidth="1"/>
    <col min="1540" max="1540" width="6.6640625" style="8" bestFit="1" customWidth="1"/>
    <col min="1541" max="1541" width="5" style="8" bestFit="1" customWidth="1"/>
    <col min="1542" max="1542" width="5.33203125" style="8" bestFit="1" customWidth="1"/>
    <col min="1543" max="1543" width="3.109375" style="8" bestFit="1" customWidth="1"/>
    <col min="1544" max="1544" width="9" style="8" customWidth="1"/>
    <col min="1545" max="1545" width="7" style="8" bestFit="1" customWidth="1"/>
    <col min="1546" max="1546" width="6" style="8" bestFit="1" customWidth="1"/>
    <col min="1547" max="1547" width="16.109375" style="8" customWidth="1"/>
    <col min="1548" max="1548" width="5.44140625" style="8" bestFit="1" customWidth="1"/>
    <col min="1549" max="1549" width="17" style="8" customWidth="1"/>
    <col min="1550" max="1554" width="11.44140625" style="8"/>
    <col min="1555" max="1555" width="8.88671875" style="8" bestFit="1" customWidth="1"/>
    <col min="1556" max="1556" width="9.5546875" style="8" bestFit="1" customWidth="1"/>
    <col min="1557" max="1557" width="6.88671875" style="8" bestFit="1" customWidth="1"/>
    <col min="1558" max="1558" width="8.44140625" style="8" bestFit="1" customWidth="1"/>
    <col min="1559" max="1559" width="8" style="8" bestFit="1" customWidth="1"/>
    <col min="1560" max="1560" width="7.5546875" style="8" bestFit="1" customWidth="1"/>
    <col min="1561" max="1561" width="5.5546875" style="8" bestFit="1" customWidth="1"/>
    <col min="1562" max="1791" width="11.44140625" style="8"/>
    <col min="1792" max="1792" width="11.109375" style="8" bestFit="1" customWidth="1"/>
    <col min="1793" max="1793" width="10.33203125" style="8" bestFit="1" customWidth="1"/>
    <col min="1794" max="1794" width="7.109375" style="8" bestFit="1" customWidth="1"/>
    <col min="1795" max="1795" width="12.44140625" style="8" customWidth="1"/>
    <col min="1796" max="1796" width="6.6640625" style="8" bestFit="1" customWidth="1"/>
    <col min="1797" max="1797" width="5" style="8" bestFit="1" customWidth="1"/>
    <col min="1798" max="1798" width="5.33203125" style="8" bestFit="1" customWidth="1"/>
    <col min="1799" max="1799" width="3.109375" style="8" bestFit="1" customWidth="1"/>
    <col min="1800" max="1800" width="9" style="8" customWidth="1"/>
    <col min="1801" max="1801" width="7" style="8" bestFit="1" customWidth="1"/>
    <col min="1802" max="1802" width="6" style="8" bestFit="1" customWidth="1"/>
    <col min="1803" max="1803" width="16.109375" style="8" customWidth="1"/>
    <col min="1804" max="1804" width="5.44140625" style="8" bestFit="1" customWidth="1"/>
    <col min="1805" max="1805" width="17" style="8" customWidth="1"/>
    <col min="1806" max="1810" width="11.44140625" style="8"/>
    <col min="1811" max="1811" width="8.88671875" style="8" bestFit="1" customWidth="1"/>
    <col min="1812" max="1812" width="9.5546875" style="8" bestFit="1" customWidth="1"/>
    <col min="1813" max="1813" width="6.88671875" style="8" bestFit="1" customWidth="1"/>
    <col min="1814" max="1814" width="8.44140625" style="8" bestFit="1" customWidth="1"/>
    <col min="1815" max="1815" width="8" style="8" bestFit="1" customWidth="1"/>
    <col min="1816" max="1816" width="7.5546875" style="8" bestFit="1" customWidth="1"/>
    <col min="1817" max="1817" width="5.5546875" style="8" bestFit="1" customWidth="1"/>
    <col min="1818" max="2047" width="11.44140625" style="8"/>
    <col min="2048" max="2048" width="11.109375" style="8" bestFit="1" customWidth="1"/>
    <col min="2049" max="2049" width="10.33203125" style="8" bestFit="1" customWidth="1"/>
    <col min="2050" max="2050" width="7.109375" style="8" bestFit="1" customWidth="1"/>
    <col min="2051" max="2051" width="12.44140625" style="8" customWidth="1"/>
    <col min="2052" max="2052" width="6.6640625" style="8" bestFit="1" customWidth="1"/>
    <col min="2053" max="2053" width="5" style="8" bestFit="1" customWidth="1"/>
    <col min="2054" max="2054" width="5.33203125" style="8" bestFit="1" customWidth="1"/>
    <col min="2055" max="2055" width="3.109375" style="8" bestFit="1" customWidth="1"/>
    <col min="2056" max="2056" width="9" style="8" customWidth="1"/>
    <col min="2057" max="2057" width="7" style="8" bestFit="1" customWidth="1"/>
    <col min="2058" max="2058" width="6" style="8" bestFit="1" customWidth="1"/>
    <col min="2059" max="2059" width="16.109375" style="8" customWidth="1"/>
    <col min="2060" max="2060" width="5.44140625" style="8" bestFit="1" customWidth="1"/>
    <col min="2061" max="2061" width="17" style="8" customWidth="1"/>
    <col min="2062" max="2066" width="11.44140625" style="8"/>
    <col min="2067" max="2067" width="8.88671875" style="8" bestFit="1" customWidth="1"/>
    <col min="2068" max="2068" width="9.5546875" style="8" bestFit="1" customWidth="1"/>
    <col min="2069" max="2069" width="6.88671875" style="8" bestFit="1" customWidth="1"/>
    <col min="2070" max="2070" width="8.44140625" style="8" bestFit="1" customWidth="1"/>
    <col min="2071" max="2071" width="8" style="8" bestFit="1" customWidth="1"/>
    <col min="2072" max="2072" width="7.5546875" style="8" bestFit="1" customWidth="1"/>
    <col min="2073" max="2073" width="5.5546875" style="8" bestFit="1" customWidth="1"/>
    <col min="2074" max="2303" width="11.44140625" style="8"/>
    <col min="2304" max="2304" width="11.109375" style="8" bestFit="1" customWidth="1"/>
    <col min="2305" max="2305" width="10.33203125" style="8" bestFit="1" customWidth="1"/>
    <col min="2306" max="2306" width="7.109375" style="8" bestFit="1" customWidth="1"/>
    <col min="2307" max="2307" width="12.44140625" style="8" customWidth="1"/>
    <col min="2308" max="2308" width="6.6640625" style="8" bestFit="1" customWidth="1"/>
    <col min="2309" max="2309" width="5" style="8" bestFit="1" customWidth="1"/>
    <col min="2310" max="2310" width="5.33203125" style="8" bestFit="1" customWidth="1"/>
    <col min="2311" max="2311" width="3.109375" style="8" bestFit="1" customWidth="1"/>
    <col min="2312" max="2312" width="9" style="8" customWidth="1"/>
    <col min="2313" max="2313" width="7" style="8" bestFit="1" customWidth="1"/>
    <col min="2314" max="2314" width="6" style="8" bestFit="1" customWidth="1"/>
    <col min="2315" max="2315" width="16.109375" style="8" customWidth="1"/>
    <col min="2316" max="2316" width="5.44140625" style="8" bestFit="1" customWidth="1"/>
    <col min="2317" max="2317" width="17" style="8" customWidth="1"/>
    <col min="2318" max="2322" width="11.44140625" style="8"/>
    <col min="2323" max="2323" width="8.88671875" style="8" bestFit="1" customWidth="1"/>
    <col min="2324" max="2324" width="9.5546875" style="8" bestFit="1" customWidth="1"/>
    <col min="2325" max="2325" width="6.88671875" style="8" bestFit="1" customWidth="1"/>
    <col min="2326" max="2326" width="8.44140625" style="8" bestFit="1" customWidth="1"/>
    <col min="2327" max="2327" width="8" style="8" bestFit="1" customWidth="1"/>
    <col min="2328" max="2328" width="7.5546875" style="8" bestFit="1" customWidth="1"/>
    <col min="2329" max="2329" width="5.5546875" style="8" bestFit="1" customWidth="1"/>
    <col min="2330" max="2559" width="11.44140625" style="8"/>
    <col min="2560" max="2560" width="11.109375" style="8" bestFit="1" customWidth="1"/>
    <col min="2561" max="2561" width="10.33203125" style="8" bestFit="1" customWidth="1"/>
    <col min="2562" max="2562" width="7.109375" style="8" bestFit="1" customWidth="1"/>
    <col min="2563" max="2563" width="12.44140625" style="8" customWidth="1"/>
    <col min="2564" max="2564" width="6.6640625" style="8" bestFit="1" customWidth="1"/>
    <col min="2565" max="2565" width="5" style="8" bestFit="1" customWidth="1"/>
    <col min="2566" max="2566" width="5.33203125" style="8" bestFit="1" customWidth="1"/>
    <col min="2567" max="2567" width="3.109375" style="8" bestFit="1" customWidth="1"/>
    <col min="2568" max="2568" width="9" style="8" customWidth="1"/>
    <col min="2569" max="2569" width="7" style="8" bestFit="1" customWidth="1"/>
    <col min="2570" max="2570" width="6" style="8" bestFit="1" customWidth="1"/>
    <col min="2571" max="2571" width="16.109375" style="8" customWidth="1"/>
    <col min="2572" max="2572" width="5.44140625" style="8" bestFit="1" customWidth="1"/>
    <col min="2573" max="2573" width="17" style="8" customWidth="1"/>
    <col min="2574" max="2578" width="11.44140625" style="8"/>
    <col min="2579" max="2579" width="8.88671875" style="8" bestFit="1" customWidth="1"/>
    <col min="2580" max="2580" width="9.5546875" style="8" bestFit="1" customWidth="1"/>
    <col min="2581" max="2581" width="6.88671875" style="8" bestFit="1" customWidth="1"/>
    <col min="2582" max="2582" width="8.44140625" style="8" bestFit="1" customWidth="1"/>
    <col min="2583" max="2583" width="8" style="8" bestFit="1" customWidth="1"/>
    <col min="2584" max="2584" width="7.5546875" style="8" bestFit="1" customWidth="1"/>
    <col min="2585" max="2585" width="5.5546875" style="8" bestFit="1" customWidth="1"/>
    <col min="2586" max="2815" width="11.44140625" style="8"/>
    <col min="2816" max="2816" width="11.109375" style="8" bestFit="1" customWidth="1"/>
    <col min="2817" max="2817" width="10.33203125" style="8" bestFit="1" customWidth="1"/>
    <col min="2818" max="2818" width="7.109375" style="8" bestFit="1" customWidth="1"/>
    <col min="2819" max="2819" width="12.44140625" style="8" customWidth="1"/>
    <col min="2820" max="2820" width="6.6640625" style="8" bestFit="1" customWidth="1"/>
    <col min="2821" max="2821" width="5" style="8" bestFit="1" customWidth="1"/>
    <col min="2822" max="2822" width="5.33203125" style="8" bestFit="1" customWidth="1"/>
    <col min="2823" max="2823" width="3.109375" style="8" bestFit="1" customWidth="1"/>
    <col min="2824" max="2824" width="9" style="8" customWidth="1"/>
    <col min="2825" max="2825" width="7" style="8" bestFit="1" customWidth="1"/>
    <col min="2826" max="2826" width="6" style="8" bestFit="1" customWidth="1"/>
    <col min="2827" max="2827" width="16.109375" style="8" customWidth="1"/>
    <col min="2828" max="2828" width="5.44140625" style="8" bestFit="1" customWidth="1"/>
    <col min="2829" max="2829" width="17" style="8" customWidth="1"/>
    <col min="2830" max="2834" width="11.44140625" style="8"/>
    <col min="2835" max="2835" width="8.88671875" style="8" bestFit="1" customWidth="1"/>
    <col min="2836" max="2836" width="9.5546875" style="8" bestFit="1" customWidth="1"/>
    <col min="2837" max="2837" width="6.88671875" style="8" bestFit="1" customWidth="1"/>
    <col min="2838" max="2838" width="8.44140625" style="8" bestFit="1" customWidth="1"/>
    <col min="2839" max="2839" width="8" style="8" bestFit="1" customWidth="1"/>
    <col min="2840" max="2840" width="7.5546875" style="8" bestFit="1" customWidth="1"/>
    <col min="2841" max="2841" width="5.5546875" style="8" bestFit="1" customWidth="1"/>
    <col min="2842" max="3071" width="11.44140625" style="8"/>
    <col min="3072" max="3072" width="11.109375" style="8" bestFit="1" customWidth="1"/>
    <col min="3073" max="3073" width="10.33203125" style="8" bestFit="1" customWidth="1"/>
    <col min="3074" max="3074" width="7.109375" style="8" bestFit="1" customWidth="1"/>
    <col min="3075" max="3075" width="12.44140625" style="8" customWidth="1"/>
    <col min="3076" max="3076" width="6.6640625" style="8" bestFit="1" customWidth="1"/>
    <col min="3077" max="3077" width="5" style="8" bestFit="1" customWidth="1"/>
    <col min="3078" max="3078" width="5.33203125" style="8" bestFit="1" customWidth="1"/>
    <col min="3079" max="3079" width="3.109375" style="8" bestFit="1" customWidth="1"/>
    <col min="3080" max="3080" width="9" style="8" customWidth="1"/>
    <col min="3081" max="3081" width="7" style="8" bestFit="1" customWidth="1"/>
    <col min="3082" max="3082" width="6" style="8" bestFit="1" customWidth="1"/>
    <col min="3083" max="3083" width="16.109375" style="8" customWidth="1"/>
    <col min="3084" max="3084" width="5.44140625" style="8" bestFit="1" customWidth="1"/>
    <col min="3085" max="3085" width="17" style="8" customWidth="1"/>
    <col min="3086" max="3090" width="11.44140625" style="8"/>
    <col min="3091" max="3091" width="8.88671875" style="8" bestFit="1" customWidth="1"/>
    <col min="3092" max="3092" width="9.5546875" style="8" bestFit="1" customWidth="1"/>
    <col min="3093" max="3093" width="6.88671875" style="8" bestFit="1" customWidth="1"/>
    <col min="3094" max="3094" width="8.44140625" style="8" bestFit="1" customWidth="1"/>
    <col min="3095" max="3095" width="8" style="8" bestFit="1" customWidth="1"/>
    <col min="3096" max="3096" width="7.5546875" style="8" bestFit="1" customWidth="1"/>
    <col min="3097" max="3097" width="5.5546875" style="8" bestFit="1" customWidth="1"/>
    <col min="3098" max="3327" width="11.44140625" style="8"/>
    <col min="3328" max="3328" width="11.109375" style="8" bestFit="1" customWidth="1"/>
    <col min="3329" max="3329" width="10.33203125" style="8" bestFit="1" customWidth="1"/>
    <col min="3330" max="3330" width="7.109375" style="8" bestFit="1" customWidth="1"/>
    <col min="3331" max="3331" width="12.44140625" style="8" customWidth="1"/>
    <col min="3332" max="3332" width="6.6640625" style="8" bestFit="1" customWidth="1"/>
    <col min="3333" max="3333" width="5" style="8" bestFit="1" customWidth="1"/>
    <col min="3334" max="3334" width="5.33203125" style="8" bestFit="1" customWidth="1"/>
    <col min="3335" max="3335" width="3.109375" style="8" bestFit="1" customWidth="1"/>
    <col min="3336" max="3336" width="9" style="8" customWidth="1"/>
    <col min="3337" max="3337" width="7" style="8" bestFit="1" customWidth="1"/>
    <col min="3338" max="3338" width="6" style="8" bestFit="1" customWidth="1"/>
    <col min="3339" max="3339" width="16.109375" style="8" customWidth="1"/>
    <col min="3340" max="3340" width="5.44140625" style="8" bestFit="1" customWidth="1"/>
    <col min="3341" max="3341" width="17" style="8" customWidth="1"/>
    <col min="3342" max="3346" width="11.44140625" style="8"/>
    <col min="3347" max="3347" width="8.88671875" style="8" bestFit="1" customWidth="1"/>
    <col min="3348" max="3348" width="9.5546875" style="8" bestFit="1" customWidth="1"/>
    <col min="3349" max="3349" width="6.88671875" style="8" bestFit="1" customWidth="1"/>
    <col min="3350" max="3350" width="8.44140625" style="8" bestFit="1" customWidth="1"/>
    <col min="3351" max="3351" width="8" style="8" bestFit="1" customWidth="1"/>
    <col min="3352" max="3352" width="7.5546875" style="8" bestFit="1" customWidth="1"/>
    <col min="3353" max="3353" width="5.5546875" style="8" bestFit="1" customWidth="1"/>
    <col min="3354" max="3583" width="11.44140625" style="8"/>
    <col min="3584" max="3584" width="11.109375" style="8" bestFit="1" customWidth="1"/>
    <col min="3585" max="3585" width="10.33203125" style="8" bestFit="1" customWidth="1"/>
    <col min="3586" max="3586" width="7.109375" style="8" bestFit="1" customWidth="1"/>
    <col min="3587" max="3587" width="12.44140625" style="8" customWidth="1"/>
    <col min="3588" max="3588" width="6.6640625" style="8" bestFit="1" customWidth="1"/>
    <col min="3589" max="3589" width="5" style="8" bestFit="1" customWidth="1"/>
    <col min="3590" max="3590" width="5.33203125" style="8" bestFit="1" customWidth="1"/>
    <col min="3591" max="3591" width="3.109375" style="8" bestFit="1" customWidth="1"/>
    <col min="3592" max="3592" width="9" style="8" customWidth="1"/>
    <col min="3593" max="3593" width="7" style="8" bestFit="1" customWidth="1"/>
    <col min="3594" max="3594" width="6" style="8" bestFit="1" customWidth="1"/>
    <col min="3595" max="3595" width="16.109375" style="8" customWidth="1"/>
    <col min="3596" max="3596" width="5.44140625" style="8" bestFit="1" customWidth="1"/>
    <col min="3597" max="3597" width="17" style="8" customWidth="1"/>
    <col min="3598" max="3602" width="11.44140625" style="8"/>
    <col min="3603" max="3603" width="8.88671875" style="8" bestFit="1" customWidth="1"/>
    <col min="3604" max="3604" width="9.5546875" style="8" bestFit="1" customWidth="1"/>
    <col min="3605" max="3605" width="6.88671875" style="8" bestFit="1" customWidth="1"/>
    <col min="3606" max="3606" width="8.44140625" style="8" bestFit="1" customWidth="1"/>
    <col min="3607" max="3607" width="8" style="8" bestFit="1" customWidth="1"/>
    <col min="3608" max="3608" width="7.5546875" style="8" bestFit="1" customWidth="1"/>
    <col min="3609" max="3609" width="5.5546875" style="8" bestFit="1" customWidth="1"/>
    <col min="3610" max="3839" width="11.44140625" style="8"/>
    <col min="3840" max="3840" width="11.109375" style="8" bestFit="1" customWidth="1"/>
    <col min="3841" max="3841" width="10.33203125" style="8" bestFit="1" customWidth="1"/>
    <col min="3842" max="3842" width="7.109375" style="8" bestFit="1" customWidth="1"/>
    <col min="3843" max="3843" width="12.44140625" style="8" customWidth="1"/>
    <col min="3844" max="3844" width="6.6640625" style="8" bestFit="1" customWidth="1"/>
    <col min="3845" max="3845" width="5" style="8" bestFit="1" customWidth="1"/>
    <col min="3846" max="3846" width="5.33203125" style="8" bestFit="1" customWidth="1"/>
    <col min="3847" max="3847" width="3.109375" style="8" bestFit="1" customWidth="1"/>
    <col min="3848" max="3848" width="9" style="8" customWidth="1"/>
    <col min="3849" max="3849" width="7" style="8" bestFit="1" customWidth="1"/>
    <col min="3850" max="3850" width="6" style="8" bestFit="1" customWidth="1"/>
    <col min="3851" max="3851" width="16.109375" style="8" customWidth="1"/>
    <col min="3852" max="3852" width="5.44140625" style="8" bestFit="1" customWidth="1"/>
    <col min="3853" max="3853" width="17" style="8" customWidth="1"/>
    <col min="3854" max="3858" width="11.44140625" style="8"/>
    <col min="3859" max="3859" width="8.88671875" style="8" bestFit="1" customWidth="1"/>
    <col min="3860" max="3860" width="9.5546875" style="8" bestFit="1" customWidth="1"/>
    <col min="3861" max="3861" width="6.88671875" style="8" bestFit="1" customWidth="1"/>
    <col min="3862" max="3862" width="8.44140625" style="8" bestFit="1" customWidth="1"/>
    <col min="3863" max="3863" width="8" style="8" bestFit="1" customWidth="1"/>
    <col min="3864" max="3864" width="7.5546875" style="8" bestFit="1" customWidth="1"/>
    <col min="3865" max="3865" width="5.5546875" style="8" bestFit="1" customWidth="1"/>
    <col min="3866" max="4095" width="11.44140625" style="8"/>
    <col min="4096" max="4096" width="11.109375" style="8" bestFit="1" customWidth="1"/>
    <col min="4097" max="4097" width="10.33203125" style="8" bestFit="1" customWidth="1"/>
    <col min="4098" max="4098" width="7.109375" style="8" bestFit="1" customWidth="1"/>
    <col min="4099" max="4099" width="12.44140625" style="8" customWidth="1"/>
    <col min="4100" max="4100" width="6.6640625" style="8" bestFit="1" customWidth="1"/>
    <col min="4101" max="4101" width="5" style="8" bestFit="1" customWidth="1"/>
    <col min="4102" max="4102" width="5.33203125" style="8" bestFit="1" customWidth="1"/>
    <col min="4103" max="4103" width="3.109375" style="8" bestFit="1" customWidth="1"/>
    <col min="4104" max="4104" width="9" style="8" customWidth="1"/>
    <col min="4105" max="4105" width="7" style="8" bestFit="1" customWidth="1"/>
    <col min="4106" max="4106" width="6" style="8" bestFit="1" customWidth="1"/>
    <col min="4107" max="4107" width="16.109375" style="8" customWidth="1"/>
    <col min="4108" max="4108" width="5.44140625" style="8" bestFit="1" customWidth="1"/>
    <col min="4109" max="4109" width="17" style="8" customWidth="1"/>
    <col min="4110" max="4114" width="11.44140625" style="8"/>
    <col min="4115" max="4115" width="8.88671875" style="8" bestFit="1" customWidth="1"/>
    <col min="4116" max="4116" width="9.5546875" style="8" bestFit="1" customWidth="1"/>
    <col min="4117" max="4117" width="6.88671875" style="8" bestFit="1" customWidth="1"/>
    <col min="4118" max="4118" width="8.44140625" style="8" bestFit="1" customWidth="1"/>
    <col min="4119" max="4119" width="8" style="8" bestFit="1" customWidth="1"/>
    <col min="4120" max="4120" width="7.5546875" style="8" bestFit="1" customWidth="1"/>
    <col min="4121" max="4121" width="5.5546875" style="8" bestFit="1" customWidth="1"/>
    <col min="4122" max="4351" width="11.44140625" style="8"/>
    <col min="4352" max="4352" width="11.109375" style="8" bestFit="1" customWidth="1"/>
    <col min="4353" max="4353" width="10.33203125" style="8" bestFit="1" customWidth="1"/>
    <col min="4354" max="4354" width="7.109375" style="8" bestFit="1" customWidth="1"/>
    <col min="4355" max="4355" width="12.44140625" style="8" customWidth="1"/>
    <col min="4356" max="4356" width="6.6640625" style="8" bestFit="1" customWidth="1"/>
    <col min="4357" max="4357" width="5" style="8" bestFit="1" customWidth="1"/>
    <col min="4358" max="4358" width="5.33203125" style="8" bestFit="1" customWidth="1"/>
    <col min="4359" max="4359" width="3.109375" style="8" bestFit="1" customWidth="1"/>
    <col min="4360" max="4360" width="9" style="8" customWidth="1"/>
    <col min="4361" max="4361" width="7" style="8" bestFit="1" customWidth="1"/>
    <col min="4362" max="4362" width="6" style="8" bestFit="1" customWidth="1"/>
    <col min="4363" max="4363" width="16.109375" style="8" customWidth="1"/>
    <col min="4364" max="4364" width="5.44140625" style="8" bestFit="1" customWidth="1"/>
    <col min="4365" max="4365" width="17" style="8" customWidth="1"/>
    <col min="4366" max="4370" width="11.44140625" style="8"/>
    <col min="4371" max="4371" width="8.88671875" style="8" bestFit="1" customWidth="1"/>
    <col min="4372" max="4372" width="9.5546875" style="8" bestFit="1" customWidth="1"/>
    <col min="4373" max="4373" width="6.88671875" style="8" bestFit="1" customWidth="1"/>
    <col min="4374" max="4374" width="8.44140625" style="8" bestFit="1" customWidth="1"/>
    <col min="4375" max="4375" width="8" style="8" bestFit="1" customWidth="1"/>
    <col min="4376" max="4376" width="7.5546875" style="8" bestFit="1" customWidth="1"/>
    <col min="4377" max="4377" width="5.5546875" style="8" bestFit="1" customWidth="1"/>
    <col min="4378" max="4607" width="11.44140625" style="8"/>
    <col min="4608" max="4608" width="11.109375" style="8" bestFit="1" customWidth="1"/>
    <col min="4609" max="4609" width="10.33203125" style="8" bestFit="1" customWidth="1"/>
    <col min="4610" max="4610" width="7.109375" style="8" bestFit="1" customWidth="1"/>
    <col min="4611" max="4611" width="12.44140625" style="8" customWidth="1"/>
    <col min="4612" max="4612" width="6.6640625" style="8" bestFit="1" customWidth="1"/>
    <col min="4613" max="4613" width="5" style="8" bestFit="1" customWidth="1"/>
    <col min="4614" max="4614" width="5.33203125" style="8" bestFit="1" customWidth="1"/>
    <col min="4615" max="4615" width="3.109375" style="8" bestFit="1" customWidth="1"/>
    <col min="4616" max="4616" width="9" style="8" customWidth="1"/>
    <col min="4617" max="4617" width="7" style="8" bestFit="1" customWidth="1"/>
    <col min="4618" max="4618" width="6" style="8" bestFit="1" customWidth="1"/>
    <col min="4619" max="4619" width="16.109375" style="8" customWidth="1"/>
    <col min="4620" max="4620" width="5.44140625" style="8" bestFit="1" customWidth="1"/>
    <col min="4621" max="4621" width="17" style="8" customWidth="1"/>
    <col min="4622" max="4626" width="11.44140625" style="8"/>
    <col min="4627" max="4627" width="8.88671875" style="8" bestFit="1" customWidth="1"/>
    <col min="4628" max="4628" width="9.5546875" style="8" bestFit="1" customWidth="1"/>
    <col min="4629" max="4629" width="6.88671875" style="8" bestFit="1" customWidth="1"/>
    <col min="4630" max="4630" width="8.44140625" style="8" bestFit="1" customWidth="1"/>
    <col min="4631" max="4631" width="8" style="8" bestFit="1" customWidth="1"/>
    <col min="4632" max="4632" width="7.5546875" style="8" bestFit="1" customWidth="1"/>
    <col min="4633" max="4633" width="5.5546875" style="8" bestFit="1" customWidth="1"/>
    <col min="4634" max="4863" width="11.44140625" style="8"/>
    <col min="4864" max="4864" width="11.109375" style="8" bestFit="1" customWidth="1"/>
    <col min="4865" max="4865" width="10.33203125" style="8" bestFit="1" customWidth="1"/>
    <col min="4866" max="4866" width="7.109375" style="8" bestFit="1" customWidth="1"/>
    <col min="4867" max="4867" width="12.44140625" style="8" customWidth="1"/>
    <col min="4868" max="4868" width="6.6640625" style="8" bestFit="1" customWidth="1"/>
    <col min="4869" max="4869" width="5" style="8" bestFit="1" customWidth="1"/>
    <col min="4870" max="4870" width="5.33203125" style="8" bestFit="1" customWidth="1"/>
    <col min="4871" max="4871" width="3.109375" style="8" bestFit="1" customWidth="1"/>
    <col min="4872" max="4872" width="9" style="8" customWidth="1"/>
    <col min="4873" max="4873" width="7" style="8" bestFit="1" customWidth="1"/>
    <col min="4874" max="4874" width="6" style="8" bestFit="1" customWidth="1"/>
    <col min="4875" max="4875" width="16.109375" style="8" customWidth="1"/>
    <col min="4876" max="4876" width="5.44140625" style="8" bestFit="1" customWidth="1"/>
    <col min="4877" max="4877" width="17" style="8" customWidth="1"/>
    <col min="4878" max="4882" width="11.44140625" style="8"/>
    <col min="4883" max="4883" width="8.88671875" style="8" bestFit="1" customWidth="1"/>
    <col min="4884" max="4884" width="9.5546875" style="8" bestFit="1" customWidth="1"/>
    <col min="4885" max="4885" width="6.88671875" style="8" bestFit="1" customWidth="1"/>
    <col min="4886" max="4886" width="8.44140625" style="8" bestFit="1" customWidth="1"/>
    <col min="4887" max="4887" width="8" style="8" bestFit="1" customWidth="1"/>
    <col min="4888" max="4888" width="7.5546875" style="8" bestFit="1" customWidth="1"/>
    <col min="4889" max="4889" width="5.5546875" style="8" bestFit="1" customWidth="1"/>
    <col min="4890" max="5119" width="11.44140625" style="8"/>
    <col min="5120" max="5120" width="11.109375" style="8" bestFit="1" customWidth="1"/>
    <col min="5121" max="5121" width="10.33203125" style="8" bestFit="1" customWidth="1"/>
    <col min="5122" max="5122" width="7.109375" style="8" bestFit="1" customWidth="1"/>
    <col min="5123" max="5123" width="12.44140625" style="8" customWidth="1"/>
    <col min="5124" max="5124" width="6.6640625" style="8" bestFit="1" customWidth="1"/>
    <col min="5125" max="5125" width="5" style="8" bestFit="1" customWidth="1"/>
    <col min="5126" max="5126" width="5.33203125" style="8" bestFit="1" customWidth="1"/>
    <col min="5127" max="5127" width="3.109375" style="8" bestFit="1" customWidth="1"/>
    <col min="5128" max="5128" width="9" style="8" customWidth="1"/>
    <col min="5129" max="5129" width="7" style="8" bestFit="1" customWidth="1"/>
    <col min="5130" max="5130" width="6" style="8" bestFit="1" customWidth="1"/>
    <col min="5131" max="5131" width="16.109375" style="8" customWidth="1"/>
    <col min="5132" max="5132" width="5.44140625" style="8" bestFit="1" customWidth="1"/>
    <col min="5133" max="5133" width="17" style="8" customWidth="1"/>
    <col min="5134" max="5138" width="11.44140625" style="8"/>
    <col min="5139" max="5139" width="8.88671875" style="8" bestFit="1" customWidth="1"/>
    <col min="5140" max="5140" width="9.5546875" style="8" bestFit="1" customWidth="1"/>
    <col min="5141" max="5141" width="6.88671875" style="8" bestFit="1" customWidth="1"/>
    <col min="5142" max="5142" width="8.44140625" style="8" bestFit="1" customWidth="1"/>
    <col min="5143" max="5143" width="8" style="8" bestFit="1" customWidth="1"/>
    <col min="5144" max="5144" width="7.5546875" style="8" bestFit="1" customWidth="1"/>
    <col min="5145" max="5145" width="5.5546875" style="8" bestFit="1" customWidth="1"/>
    <col min="5146" max="5375" width="11.44140625" style="8"/>
    <col min="5376" max="5376" width="11.109375" style="8" bestFit="1" customWidth="1"/>
    <col min="5377" max="5377" width="10.33203125" style="8" bestFit="1" customWidth="1"/>
    <col min="5378" max="5378" width="7.109375" style="8" bestFit="1" customWidth="1"/>
    <col min="5379" max="5379" width="12.44140625" style="8" customWidth="1"/>
    <col min="5380" max="5380" width="6.6640625" style="8" bestFit="1" customWidth="1"/>
    <col min="5381" max="5381" width="5" style="8" bestFit="1" customWidth="1"/>
    <col min="5382" max="5382" width="5.33203125" style="8" bestFit="1" customWidth="1"/>
    <col min="5383" max="5383" width="3.109375" style="8" bestFit="1" customWidth="1"/>
    <col min="5384" max="5384" width="9" style="8" customWidth="1"/>
    <col min="5385" max="5385" width="7" style="8" bestFit="1" customWidth="1"/>
    <col min="5386" max="5386" width="6" style="8" bestFit="1" customWidth="1"/>
    <col min="5387" max="5387" width="16.109375" style="8" customWidth="1"/>
    <col min="5388" max="5388" width="5.44140625" style="8" bestFit="1" customWidth="1"/>
    <col min="5389" max="5389" width="17" style="8" customWidth="1"/>
    <col min="5390" max="5394" width="11.44140625" style="8"/>
    <col min="5395" max="5395" width="8.88671875" style="8" bestFit="1" customWidth="1"/>
    <col min="5396" max="5396" width="9.5546875" style="8" bestFit="1" customWidth="1"/>
    <col min="5397" max="5397" width="6.88671875" style="8" bestFit="1" customWidth="1"/>
    <col min="5398" max="5398" width="8.44140625" style="8" bestFit="1" customWidth="1"/>
    <col min="5399" max="5399" width="8" style="8" bestFit="1" customWidth="1"/>
    <col min="5400" max="5400" width="7.5546875" style="8" bestFit="1" customWidth="1"/>
    <col min="5401" max="5401" width="5.5546875" style="8" bestFit="1" customWidth="1"/>
    <col min="5402" max="5631" width="11.44140625" style="8"/>
    <col min="5632" max="5632" width="11.109375" style="8" bestFit="1" customWidth="1"/>
    <col min="5633" max="5633" width="10.33203125" style="8" bestFit="1" customWidth="1"/>
    <col min="5634" max="5634" width="7.109375" style="8" bestFit="1" customWidth="1"/>
    <col min="5635" max="5635" width="12.44140625" style="8" customWidth="1"/>
    <col min="5636" max="5636" width="6.6640625" style="8" bestFit="1" customWidth="1"/>
    <col min="5637" max="5637" width="5" style="8" bestFit="1" customWidth="1"/>
    <col min="5638" max="5638" width="5.33203125" style="8" bestFit="1" customWidth="1"/>
    <col min="5639" max="5639" width="3.109375" style="8" bestFit="1" customWidth="1"/>
    <col min="5640" max="5640" width="9" style="8" customWidth="1"/>
    <col min="5641" max="5641" width="7" style="8" bestFit="1" customWidth="1"/>
    <col min="5642" max="5642" width="6" style="8" bestFit="1" customWidth="1"/>
    <col min="5643" max="5643" width="16.109375" style="8" customWidth="1"/>
    <col min="5644" max="5644" width="5.44140625" style="8" bestFit="1" customWidth="1"/>
    <col min="5645" max="5645" width="17" style="8" customWidth="1"/>
    <col min="5646" max="5650" width="11.44140625" style="8"/>
    <col min="5651" max="5651" width="8.88671875" style="8" bestFit="1" customWidth="1"/>
    <col min="5652" max="5652" width="9.5546875" style="8" bestFit="1" customWidth="1"/>
    <col min="5653" max="5653" width="6.88671875" style="8" bestFit="1" customWidth="1"/>
    <col min="5654" max="5654" width="8.44140625" style="8" bestFit="1" customWidth="1"/>
    <col min="5655" max="5655" width="8" style="8" bestFit="1" customWidth="1"/>
    <col min="5656" max="5656" width="7.5546875" style="8" bestFit="1" customWidth="1"/>
    <col min="5657" max="5657" width="5.5546875" style="8" bestFit="1" customWidth="1"/>
    <col min="5658" max="5887" width="11.44140625" style="8"/>
    <col min="5888" max="5888" width="11.109375" style="8" bestFit="1" customWidth="1"/>
    <col min="5889" max="5889" width="10.33203125" style="8" bestFit="1" customWidth="1"/>
    <col min="5890" max="5890" width="7.109375" style="8" bestFit="1" customWidth="1"/>
    <col min="5891" max="5891" width="12.44140625" style="8" customWidth="1"/>
    <col min="5892" max="5892" width="6.6640625" style="8" bestFit="1" customWidth="1"/>
    <col min="5893" max="5893" width="5" style="8" bestFit="1" customWidth="1"/>
    <col min="5894" max="5894" width="5.33203125" style="8" bestFit="1" customWidth="1"/>
    <col min="5895" max="5895" width="3.109375" style="8" bestFit="1" customWidth="1"/>
    <col min="5896" max="5896" width="9" style="8" customWidth="1"/>
    <col min="5897" max="5897" width="7" style="8" bestFit="1" customWidth="1"/>
    <col min="5898" max="5898" width="6" style="8" bestFit="1" customWidth="1"/>
    <col min="5899" max="5899" width="16.109375" style="8" customWidth="1"/>
    <col min="5900" max="5900" width="5.44140625" style="8" bestFit="1" customWidth="1"/>
    <col min="5901" max="5901" width="17" style="8" customWidth="1"/>
    <col min="5902" max="5906" width="11.44140625" style="8"/>
    <col min="5907" max="5907" width="8.88671875" style="8" bestFit="1" customWidth="1"/>
    <col min="5908" max="5908" width="9.5546875" style="8" bestFit="1" customWidth="1"/>
    <col min="5909" max="5909" width="6.88671875" style="8" bestFit="1" customWidth="1"/>
    <col min="5910" max="5910" width="8.44140625" style="8" bestFit="1" customWidth="1"/>
    <col min="5911" max="5911" width="8" style="8" bestFit="1" customWidth="1"/>
    <col min="5912" max="5912" width="7.5546875" style="8" bestFit="1" customWidth="1"/>
    <col min="5913" max="5913" width="5.5546875" style="8" bestFit="1" customWidth="1"/>
    <col min="5914" max="6143" width="11.44140625" style="8"/>
    <col min="6144" max="6144" width="11.109375" style="8" bestFit="1" customWidth="1"/>
    <col min="6145" max="6145" width="10.33203125" style="8" bestFit="1" customWidth="1"/>
    <col min="6146" max="6146" width="7.109375" style="8" bestFit="1" customWidth="1"/>
    <col min="6147" max="6147" width="12.44140625" style="8" customWidth="1"/>
    <col min="6148" max="6148" width="6.6640625" style="8" bestFit="1" customWidth="1"/>
    <col min="6149" max="6149" width="5" style="8" bestFit="1" customWidth="1"/>
    <col min="6150" max="6150" width="5.33203125" style="8" bestFit="1" customWidth="1"/>
    <col min="6151" max="6151" width="3.109375" style="8" bestFit="1" customWidth="1"/>
    <col min="6152" max="6152" width="9" style="8" customWidth="1"/>
    <col min="6153" max="6153" width="7" style="8" bestFit="1" customWidth="1"/>
    <col min="6154" max="6154" width="6" style="8" bestFit="1" customWidth="1"/>
    <col min="6155" max="6155" width="16.109375" style="8" customWidth="1"/>
    <col min="6156" max="6156" width="5.44140625" style="8" bestFit="1" customWidth="1"/>
    <col min="6157" max="6157" width="17" style="8" customWidth="1"/>
    <col min="6158" max="6162" width="11.44140625" style="8"/>
    <col min="6163" max="6163" width="8.88671875" style="8" bestFit="1" customWidth="1"/>
    <col min="6164" max="6164" width="9.5546875" style="8" bestFit="1" customWidth="1"/>
    <col min="6165" max="6165" width="6.88671875" style="8" bestFit="1" customWidth="1"/>
    <col min="6166" max="6166" width="8.44140625" style="8" bestFit="1" customWidth="1"/>
    <col min="6167" max="6167" width="8" style="8" bestFit="1" customWidth="1"/>
    <col min="6168" max="6168" width="7.5546875" style="8" bestFit="1" customWidth="1"/>
    <col min="6169" max="6169" width="5.5546875" style="8" bestFit="1" customWidth="1"/>
    <col min="6170" max="6399" width="11.44140625" style="8"/>
    <col min="6400" max="6400" width="11.109375" style="8" bestFit="1" customWidth="1"/>
    <col min="6401" max="6401" width="10.33203125" style="8" bestFit="1" customWidth="1"/>
    <col min="6402" max="6402" width="7.109375" style="8" bestFit="1" customWidth="1"/>
    <col min="6403" max="6403" width="12.44140625" style="8" customWidth="1"/>
    <col min="6404" max="6404" width="6.6640625" style="8" bestFit="1" customWidth="1"/>
    <col min="6405" max="6405" width="5" style="8" bestFit="1" customWidth="1"/>
    <col min="6406" max="6406" width="5.33203125" style="8" bestFit="1" customWidth="1"/>
    <col min="6407" max="6407" width="3.109375" style="8" bestFit="1" customWidth="1"/>
    <col min="6408" max="6408" width="9" style="8" customWidth="1"/>
    <col min="6409" max="6409" width="7" style="8" bestFit="1" customWidth="1"/>
    <col min="6410" max="6410" width="6" style="8" bestFit="1" customWidth="1"/>
    <col min="6411" max="6411" width="16.109375" style="8" customWidth="1"/>
    <col min="6412" max="6412" width="5.44140625" style="8" bestFit="1" customWidth="1"/>
    <col min="6413" max="6413" width="17" style="8" customWidth="1"/>
    <col min="6414" max="6418" width="11.44140625" style="8"/>
    <col min="6419" max="6419" width="8.88671875" style="8" bestFit="1" customWidth="1"/>
    <col min="6420" max="6420" width="9.5546875" style="8" bestFit="1" customWidth="1"/>
    <col min="6421" max="6421" width="6.88671875" style="8" bestFit="1" customWidth="1"/>
    <col min="6422" max="6422" width="8.44140625" style="8" bestFit="1" customWidth="1"/>
    <col min="6423" max="6423" width="8" style="8" bestFit="1" customWidth="1"/>
    <col min="6424" max="6424" width="7.5546875" style="8" bestFit="1" customWidth="1"/>
    <col min="6425" max="6425" width="5.5546875" style="8" bestFit="1" customWidth="1"/>
    <col min="6426" max="6655" width="11.44140625" style="8"/>
    <col min="6656" max="6656" width="11.109375" style="8" bestFit="1" customWidth="1"/>
    <col min="6657" max="6657" width="10.33203125" style="8" bestFit="1" customWidth="1"/>
    <col min="6658" max="6658" width="7.109375" style="8" bestFit="1" customWidth="1"/>
    <col min="6659" max="6659" width="12.44140625" style="8" customWidth="1"/>
    <col min="6660" max="6660" width="6.6640625" style="8" bestFit="1" customWidth="1"/>
    <col min="6661" max="6661" width="5" style="8" bestFit="1" customWidth="1"/>
    <col min="6662" max="6662" width="5.33203125" style="8" bestFit="1" customWidth="1"/>
    <col min="6663" max="6663" width="3.109375" style="8" bestFit="1" customWidth="1"/>
    <col min="6664" max="6664" width="9" style="8" customWidth="1"/>
    <col min="6665" max="6665" width="7" style="8" bestFit="1" customWidth="1"/>
    <col min="6666" max="6666" width="6" style="8" bestFit="1" customWidth="1"/>
    <col min="6667" max="6667" width="16.109375" style="8" customWidth="1"/>
    <col min="6668" max="6668" width="5.44140625" style="8" bestFit="1" customWidth="1"/>
    <col min="6669" max="6669" width="17" style="8" customWidth="1"/>
    <col min="6670" max="6674" width="11.44140625" style="8"/>
    <col min="6675" max="6675" width="8.88671875" style="8" bestFit="1" customWidth="1"/>
    <col min="6676" max="6676" width="9.5546875" style="8" bestFit="1" customWidth="1"/>
    <col min="6677" max="6677" width="6.88671875" style="8" bestFit="1" customWidth="1"/>
    <col min="6678" max="6678" width="8.44140625" style="8" bestFit="1" customWidth="1"/>
    <col min="6679" max="6679" width="8" style="8" bestFit="1" customWidth="1"/>
    <col min="6680" max="6680" width="7.5546875" style="8" bestFit="1" customWidth="1"/>
    <col min="6681" max="6681" width="5.5546875" style="8" bestFit="1" customWidth="1"/>
    <col min="6682" max="6911" width="11.44140625" style="8"/>
    <col min="6912" max="6912" width="11.109375" style="8" bestFit="1" customWidth="1"/>
    <col min="6913" max="6913" width="10.33203125" style="8" bestFit="1" customWidth="1"/>
    <col min="6914" max="6914" width="7.109375" style="8" bestFit="1" customWidth="1"/>
    <col min="6915" max="6915" width="12.44140625" style="8" customWidth="1"/>
    <col min="6916" max="6916" width="6.6640625" style="8" bestFit="1" customWidth="1"/>
    <col min="6917" max="6917" width="5" style="8" bestFit="1" customWidth="1"/>
    <col min="6918" max="6918" width="5.33203125" style="8" bestFit="1" customWidth="1"/>
    <col min="6919" max="6919" width="3.109375" style="8" bestFit="1" customWidth="1"/>
    <col min="6920" max="6920" width="9" style="8" customWidth="1"/>
    <col min="6921" max="6921" width="7" style="8" bestFit="1" customWidth="1"/>
    <col min="6922" max="6922" width="6" style="8" bestFit="1" customWidth="1"/>
    <col min="6923" max="6923" width="16.109375" style="8" customWidth="1"/>
    <col min="6924" max="6924" width="5.44140625" style="8" bestFit="1" customWidth="1"/>
    <col min="6925" max="6925" width="17" style="8" customWidth="1"/>
    <col min="6926" max="6930" width="11.44140625" style="8"/>
    <col min="6931" max="6931" width="8.88671875" style="8" bestFit="1" customWidth="1"/>
    <col min="6932" max="6932" width="9.5546875" style="8" bestFit="1" customWidth="1"/>
    <col min="6933" max="6933" width="6.88671875" style="8" bestFit="1" customWidth="1"/>
    <col min="6934" max="6934" width="8.44140625" style="8" bestFit="1" customWidth="1"/>
    <col min="6935" max="6935" width="8" style="8" bestFit="1" customWidth="1"/>
    <col min="6936" max="6936" width="7.5546875" style="8" bestFit="1" customWidth="1"/>
    <col min="6937" max="6937" width="5.5546875" style="8" bestFit="1" customWidth="1"/>
    <col min="6938" max="7167" width="11.44140625" style="8"/>
    <col min="7168" max="7168" width="11.109375" style="8" bestFit="1" customWidth="1"/>
    <col min="7169" max="7169" width="10.33203125" style="8" bestFit="1" customWidth="1"/>
    <col min="7170" max="7170" width="7.109375" style="8" bestFit="1" customWidth="1"/>
    <col min="7171" max="7171" width="12.44140625" style="8" customWidth="1"/>
    <col min="7172" max="7172" width="6.6640625" style="8" bestFit="1" customWidth="1"/>
    <col min="7173" max="7173" width="5" style="8" bestFit="1" customWidth="1"/>
    <col min="7174" max="7174" width="5.33203125" style="8" bestFit="1" customWidth="1"/>
    <col min="7175" max="7175" width="3.109375" style="8" bestFit="1" customWidth="1"/>
    <col min="7176" max="7176" width="9" style="8" customWidth="1"/>
    <col min="7177" max="7177" width="7" style="8" bestFit="1" customWidth="1"/>
    <col min="7178" max="7178" width="6" style="8" bestFit="1" customWidth="1"/>
    <col min="7179" max="7179" width="16.109375" style="8" customWidth="1"/>
    <col min="7180" max="7180" width="5.44140625" style="8" bestFit="1" customWidth="1"/>
    <col min="7181" max="7181" width="17" style="8" customWidth="1"/>
    <col min="7182" max="7186" width="11.44140625" style="8"/>
    <col min="7187" max="7187" width="8.88671875" style="8" bestFit="1" customWidth="1"/>
    <col min="7188" max="7188" width="9.5546875" style="8" bestFit="1" customWidth="1"/>
    <col min="7189" max="7189" width="6.88671875" style="8" bestFit="1" customWidth="1"/>
    <col min="7190" max="7190" width="8.44140625" style="8" bestFit="1" customWidth="1"/>
    <col min="7191" max="7191" width="8" style="8" bestFit="1" customWidth="1"/>
    <col min="7192" max="7192" width="7.5546875" style="8" bestFit="1" customWidth="1"/>
    <col min="7193" max="7193" width="5.5546875" style="8" bestFit="1" customWidth="1"/>
    <col min="7194" max="7423" width="11.44140625" style="8"/>
    <col min="7424" max="7424" width="11.109375" style="8" bestFit="1" customWidth="1"/>
    <col min="7425" max="7425" width="10.33203125" style="8" bestFit="1" customWidth="1"/>
    <col min="7426" max="7426" width="7.109375" style="8" bestFit="1" customWidth="1"/>
    <col min="7427" max="7427" width="12.44140625" style="8" customWidth="1"/>
    <col min="7428" max="7428" width="6.6640625" style="8" bestFit="1" customWidth="1"/>
    <col min="7429" max="7429" width="5" style="8" bestFit="1" customWidth="1"/>
    <col min="7430" max="7430" width="5.33203125" style="8" bestFit="1" customWidth="1"/>
    <col min="7431" max="7431" width="3.109375" style="8" bestFit="1" customWidth="1"/>
    <col min="7432" max="7432" width="9" style="8" customWidth="1"/>
    <col min="7433" max="7433" width="7" style="8" bestFit="1" customWidth="1"/>
    <col min="7434" max="7434" width="6" style="8" bestFit="1" customWidth="1"/>
    <col min="7435" max="7435" width="16.109375" style="8" customWidth="1"/>
    <col min="7436" max="7436" width="5.44140625" style="8" bestFit="1" customWidth="1"/>
    <col min="7437" max="7437" width="17" style="8" customWidth="1"/>
    <col min="7438" max="7442" width="11.44140625" style="8"/>
    <col min="7443" max="7443" width="8.88671875" style="8" bestFit="1" customWidth="1"/>
    <col min="7444" max="7444" width="9.5546875" style="8" bestFit="1" customWidth="1"/>
    <col min="7445" max="7445" width="6.88671875" style="8" bestFit="1" customWidth="1"/>
    <col min="7446" max="7446" width="8.44140625" style="8" bestFit="1" customWidth="1"/>
    <col min="7447" max="7447" width="8" style="8" bestFit="1" customWidth="1"/>
    <col min="7448" max="7448" width="7.5546875" style="8" bestFit="1" customWidth="1"/>
    <col min="7449" max="7449" width="5.5546875" style="8" bestFit="1" customWidth="1"/>
    <col min="7450" max="7679" width="11.44140625" style="8"/>
    <col min="7680" max="7680" width="11.109375" style="8" bestFit="1" customWidth="1"/>
    <col min="7681" max="7681" width="10.33203125" style="8" bestFit="1" customWidth="1"/>
    <col min="7682" max="7682" width="7.109375" style="8" bestFit="1" customWidth="1"/>
    <col min="7683" max="7683" width="12.44140625" style="8" customWidth="1"/>
    <col min="7684" max="7684" width="6.6640625" style="8" bestFit="1" customWidth="1"/>
    <col min="7685" max="7685" width="5" style="8" bestFit="1" customWidth="1"/>
    <col min="7686" max="7686" width="5.33203125" style="8" bestFit="1" customWidth="1"/>
    <col min="7687" max="7687" width="3.109375" style="8" bestFit="1" customWidth="1"/>
    <col min="7688" max="7688" width="9" style="8" customWidth="1"/>
    <col min="7689" max="7689" width="7" style="8" bestFit="1" customWidth="1"/>
    <col min="7690" max="7690" width="6" style="8" bestFit="1" customWidth="1"/>
    <col min="7691" max="7691" width="16.109375" style="8" customWidth="1"/>
    <col min="7692" max="7692" width="5.44140625" style="8" bestFit="1" customWidth="1"/>
    <col min="7693" max="7693" width="17" style="8" customWidth="1"/>
    <col min="7694" max="7698" width="11.44140625" style="8"/>
    <col min="7699" max="7699" width="8.88671875" style="8" bestFit="1" customWidth="1"/>
    <col min="7700" max="7700" width="9.5546875" style="8" bestFit="1" customWidth="1"/>
    <col min="7701" max="7701" width="6.88671875" style="8" bestFit="1" customWidth="1"/>
    <col min="7702" max="7702" width="8.44140625" style="8" bestFit="1" customWidth="1"/>
    <col min="7703" max="7703" width="8" style="8" bestFit="1" customWidth="1"/>
    <col min="7704" max="7704" width="7.5546875" style="8" bestFit="1" customWidth="1"/>
    <col min="7705" max="7705" width="5.5546875" style="8" bestFit="1" customWidth="1"/>
    <col min="7706" max="7935" width="11.44140625" style="8"/>
    <col min="7936" max="7936" width="11.109375" style="8" bestFit="1" customWidth="1"/>
    <col min="7937" max="7937" width="10.33203125" style="8" bestFit="1" customWidth="1"/>
    <col min="7938" max="7938" width="7.109375" style="8" bestFit="1" customWidth="1"/>
    <col min="7939" max="7939" width="12.44140625" style="8" customWidth="1"/>
    <col min="7940" max="7940" width="6.6640625" style="8" bestFit="1" customWidth="1"/>
    <col min="7941" max="7941" width="5" style="8" bestFit="1" customWidth="1"/>
    <col min="7942" max="7942" width="5.33203125" style="8" bestFit="1" customWidth="1"/>
    <col min="7943" max="7943" width="3.109375" style="8" bestFit="1" customWidth="1"/>
    <col min="7944" max="7944" width="9" style="8" customWidth="1"/>
    <col min="7945" max="7945" width="7" style="8" bestFit="1" customWidth="1"/>
    <col min="7946" max="7946" width="6" style="8" bestFit="1" customWidth="1"/>
    <col min="7947" max="7947" width="16.109375" style="8" customWidth="1"/>
    <col min="7948" max="7948" width="5.44140625" style="8" bestFit="1" customWidth="1"/>
    <col min="7949" max="7949" width="17" style="8" customWidth="1"/>
    <col min="7950" max="7954" width="11.44140625" style="8"/>
    <col min="7955" max="7955" width="8.88671875" style="8" bestFit="1" customWidth="1"/>
    <col min="7956" max="7956" width="9.5546875" style="8" bestFit="1" customWidth="1"/>
    <col min="7957" max="7957" width="6.88671875" style="8" bestFit="1" customWidth="1"/>
    <col min="7958" max="7958" width="8.44140625" style="8" bestFit="1" customWidth="1"/>
    <col min="7959" max="7959" width="8" style="8" bestFit="1" customWidth="1"/>
    <col min="7960" max="7960" width="7.5546875" style="8" bestFit="1" customWidth="1"/>
    <col min="7961" max="7961" width="5.5546875" style="8" bestFit="1" customWidth="1"/>
    <col min="7962" max="8191" width="11.44140625" style="8"/>
    <col min="8192" max="8192" width="11.109375" style="8" bestFit="1" customWidth="1"/>
    <col min="8193" max="8193" width="10.33203125" style="8" bestFit="1" customWidth="1"/>
    <col min="8194" max="8194" width="7.109375" style="8" bestFit="1" customWidth="1"/>
    <col min="8195" max="8195" width="12.44140625" style="8" customWidth="1"/>
    <col min="8196" max="8196" width="6.6640625" style="8" bestFit="1" customWidth="1"/>
    <col min="8197" max="8197" width="5" style="8" bestFit="1" customWidth="1"/>
    <col min="8198" max="8198" width="5.33203125" style="8" bestFit="1" customWidth="1"/>
    <col min="8199" max="8199" width="3.109375" style="8" bestFit="1" customWidth="1"/>
    <col min="8200" max="8200" width="9" style="8" customWidth="1"/>
    <col min="8201" max="8201" width="7" style="8" bestFit="1" customWidth="1"/>
    <col min="8202" max="8202" width="6" style="8" bestFit="1" customWidth="1"/>
    <col min="8203" max="8203" width="16.109375" style="8" customWidth="1"/>
    <col min="8204" max="8204" width="5.44140625" style="8" bestFit="1" customWidth="1"/>
    <col min="8205" max="8205" width="17" style="8" customWidth="1"/>
    <col min="8206" max="8210" width="11.44140625" style="8"/>
    <col min="8211" max="8211" width="8.88671875" style="8" bestFit="1" customWidth="1"/>
    <col min="8212" max="8212" width="9.5546875" style="8" bestFit="1" customWidth="1"/>
    <col min="8213" max="8213" width="6.88671875" style="8" bestFit="1" customWidth="1"/>
    <col min="8214" max="8214" width="8.44140625" style="8" bestFit="1" customWidth="1"/>
    <col min="8215" max="8215" width="8" style="8" bestFit="1" customWidth="1"/>
    <col min="8216" max="8216" width="7.5546875" style="8" bestFit="1" customWidth="1"/>
    <col min="8217" max="8217" width="5.5546875" style="8" bestFit="1" customWidth="1"/>
    <col min="8218" max="8447" width="11.44140625" style="8"/>
    <col min="8448" max="8448" width="11.109375" style="8" bestFit="1" customWidth="1"/>
    <col min="8449" max="8449" width="10.33203125" style="8" bestFit="1" customWidth="1"/>
    <col min="8450" max="8450" width="7.109375" style="8" bestFit="1" customWidth="1"/>
    <col min="8451" max="8451" width="12.44140625" style="8" customWidth="1"/>
    <col min="8452" max="8452" width="6.6640625" style="8" bestFit="1" customWidth="1"/>
    <col min="8453" max="8453" width="5" style="8" bestFit="1" customWidth="1"/>
    <col min="8454" max="8454" width="5.33203125" style="8" bestFit="1" customWidth="1"/>
    <col min="8455" max="8455" width="3.109375" style="8" bestFit="1" customWidth="1"/>
    <col min="8456" max="8456" width="9" style="8" customWidth="1"/>
    <col min="8457" max="8457" width="7" style="8" bestFit="1" customWidth="1"/>
    <col min="8458" max="8458" width="6" style="8" bestFit="1" customWidth="1"/>
    <col min="8459" max="8459" width="16.109375" style="8" customWidth="1"/>
    <col min="8460" max="8460" width="5.44140625" style="8" bestFit="1" customWidth="1"/>
    <col min="8461" max="8461" width="17" style="8" customWidth="1"/>
    <col min="8462" max="8466" width="11.44140625" style="8"/>
    <col min="8467" max="8467" width="8.88671875" style="8" bestFit="1" customWidth="1"/>
    <col min="8468" max="8468" width="9.5546875" style="8" bestFit="1" customWidth="1"/>
    <col min="8469" max="8469" width="6.88671875" style="8" bestFit="1" customWidth="1"/>
    <col min="8470" max="8470" width="8.44140625" style="8" bestFit="1" customWidth="1"/>
    <col min="8471" max="8471" width="8" style="8" bestFit="1" customWidth="1"/>
    <col min="8472" max="8472" width="7.5546875" style="8" bestFit="1" customWidth="1"/>
    <col min="8473" max="8473" width="5.5546875" style="8" bestFit="1" customWidth="1"/>
    <col min="8474" max="8703" width="11.44140625" style="8"/>
    <col min="8704" max="8704" width="11.109375" style="8" bestFit="1" customWidth="1"/>
    <col min="8705" max="8705" width="10.33203125" style="8" bestFit="1" customWidth="1"/>
    <col min="8706" max="8706" width="7.109375" style="8" bestFit="1" customWidth="1"/>
    <col min="8707" max="8707" width="12.44140625" style="8" customWidth="1"/>
    <col min="8708" max="8708" width="6.6640625" style="8" bestFit="1" customWidth="1"/>
    <col min="8709" max="8709" width="5" style="8" bestFit="1" customWidth="1"/>
    <col min="8710" max="8710" width="5.33203125" style="8" bestFit="1" customWidth="1"/>
    <col min="8711" max="8711" width="3.109375" style="8" bestFit="1" customWidth="1"/>
    <col min="8712" max="8712" width="9" style="8" customWidth="1"/>
    <col min="8713" max="8713" width="7" style="8" bestFit="1" customWidth="1"/>
    <col min="8714" max="8714" width="6" style="8" bestFit="1" customWidth="1"/>
    <col min="8715" max="8715" width="16.109375" style="8" customWidth="1"/>
    <col min="8716" max="8716" width="5.44140625" style="8" bestFit="1" customWidth="1"/>
    <col min="8717" max="8717" width="17" style="8" customWidth="1"/>
    <col min="8718" max="8722" width="11.44140625" style="8"/>
    <col min="8723" max="8723" width="8.88671875" style="8" bestFit="1" customWidth="1"/>
    <col min="8724" max="8724" width="9.5546875" style="8" bestFit="1" customWidth="1"/>
    <col min="8725" max="8725" width="6.88671875" style="8" bestFit="1" customWidth="1"/>
    <col min="8726" max="8726" width="8.44140625" style="8" bestFit="1" customWidth="1"/>
    <col min="8727" max="8727" width="8" style="8" bestFit="1" customWidth="1"/>
    <col min="8728" max="8728" width="7.5546875" style="8" bestFit="1" customWidth="1"/>
    <col min="8729" max="8729" width="5.5546875" style="8" bestFit="1" customWidth="1"/>
    <col min="8730" max="8959" width="11.44140625" style="8"/>
    <col min="8960" max="8960" width="11.109375" style="8" bestFit="1" customWidth="1"/>
    <col min="8961" max="8961" width="10.33203125" style="8" bestFit="1" customWidth="1"/>
    <col min="8962" max="8962" width="7.109375" style="8" bestFit="1" customWidth="1"/>
    <col min="8963" max="8963" width="12.44140625" style="8" customWidth="1"/>
    <col min="8964" max="8964" width="6.6640625" style="8" bestFit="1" customWidth="1"/>
    <col min="8965" max="8965" width="5" style="8" bestFit="1" customWidth="1"/>
    <col min="8966" max="8966" width="5.33203125" style="8" bestFit="1" customWidth="1"/>
    <col min="8967" max="8967" width="3.109375" style="8" bestFit="1" customWidth="1"/>
    <col min="8968" max="8968" width="9" style="8" customWidth="1"/>
    <col min="8969" max="8969" width="7" style="8" bestFit="1" customWidth="1"/>
    <col min="8970" max="8970" width="6" style="8" bestFit="1" customWidth="1"/>
    <col min="8971" max="8971" width="16.109375" style="8" customWidth="1"/>
    <col min="8972" max="8972" width="5.44140625" style="8" bestFit="1" customWidth="1"/>
    <col min="8973" max="8973" width="17" style="8" customWidth="1"/>
    <col min="8974" max="8978" width="11.44140625" style="8"/>
    <col min="8979" max="8979" width="8.88671875" style="8" bestFit="1" customWidth="1"/>
    <col min="8980" max="8980" width="9.5546875" style="8" bestFit="1" customWidth="1"/>
    <col min="8981" max="8981" width="6.88671875" style="8" bestFit="1" customWidth="1"/>
    <col min="8982" max="8982" width="8.44140625" style="8" bestFit="1" customWidth="1"/>
    <col min="8983" max="8983" width="8" style="8" bestFit="1" customWidth="1"/>
    <col min="8984" max="8984" width="7.5546875" style="8" bestFit="1" customWidth="1"/>
    <col min="8985" max="8985" width="5.5546875" style="8" bestFit="1" customWidth="1"/>
    <col min="8986" max="9215" width="11.44140625" style="8"/>
    <col min="9216" max="9216" width="11.109375" style="8" bestFit="1" customWidth="1"/>
    <col min="9217" max="9217" width="10.33203125" style="8" bestFit="1" customWidth="1"/>
    <col min="9218" max="9218" width="7.109375" style="8" bestFit="1" customWidth="1"/>
    <col min="9219" max="9219" width="12.44140625" style="8" customWidth="1"/>
    <col min="9220" max="9220" width="6.6640625" style="8" bestFit="1" customWidth="1"/>
    <col min="9221" max="9221" width="5" style="8" bestFit="1" customWidth="1"/>
    <col min="9222" max="9222" width="5.33203125" style="8" bestFit="1" customWidth="1"/>
    <col min="9223" max="9223" width="3.109375" style="8" bestFit="1" customWidth="1"/>
    <col min="9224" max="9224" width="9" style="8" customWidth="1"/>
    <col min="9225" max="9225" width="7" style="8" bestFit="1" customWidth="1"/>
    <col min="9226" max="9226" width="6" style="8" bestFit="1" customWidth="1"/>
    <col min="9227" max="9227" width="16.109375" style="8" customWidth="1"/>
    <col min="9228" max="9228" width="5.44140625" style="8" bestFit="1" customWidth="1"/>
    <col min="9229" max="9229" width="17" style="8" customWidth="1"/>
    <col min="9230" max="9234" width="11.44140625" style="8"/>
    <col min="9235" max="9235" width="8.88671875" style="8" bestFit="1" customWidth="1"/>
    <col min="9236" max="9236" width="9.5546875" style="8" bestFit="1" customWidth="1"/>
    <col min="9237" max="9237" width="6.88671875" style="8" bestFit="1" customWidth="1"/>
    <col min="9238" max="9238" width="8.44140625" style="8" bestFit="1" customWidth="1"/>
    <col min="9239" max="9239" width="8" style="8" bestFit="1" customWidth="1"/>
    <col min="9240" max="9240" width="7.5546875" style="8" bestFit="1" customWidth="1"/>
    <col min="9241" max="9241" width="5.5546875" style="8" bestFit="1" customWidth="1"/>
    <col min="9242" max="9471" width="11.44140625" style="8"/>
    <col min="9472" max="9472" width="11.109375" style="8" bestFit="1" customWidth="1"/>
    <col min="9473" max="9473" width="10.33203125" style="8" bestFit="1" customWidth="1"/>
    <col min="9474" max="9474" width="7.109375" style="8" bestFit="1" customWidth="1"/>
    <col min="9475" max="9475" width="12.44140625" style="8" customWidth="1"/>
    <col min="9476" max="9476" width="6.6640625" style="8" bestFit="1" customWidth="1"/>
    <col min="9477" max="9477" width="5" style="8" bestFit="1" customWidth="1"/>
    <col min="9478" max="9478" width="5.33203125" style="8" bestFit="1" customWidth="1"/>
    <col min="9479" max="9479" width="3.109375" style="8" bestFit="1" customWidth="1"/>
    <col min="9480" max="9480" width="9" style="8" customWidth="1"/>
    <col min="9481" max="9481" width="7" style="8" bestFit="1" customWidth="1"/>
    <col min="9482" max="9482" width="6" style="8" bestFit="1" customWidth="1"/>
    <col min="9483" max="9483" width="16.109375" style="8" customWidth="1"/>
    <col min="9484" max="9484" width="5.44140625" style="8" bestFit="1" customWidth="1"/>
    <col min="9485" max="9485" width="17" style="8" customWidth="1"/>
    <col min="9486" max="9490" width="11.44140625" style="8"/>
    <col min="9491" max="9491" width="8.88671875" style="8" bestFit="1" customWidth="1"/>
    <col min="9492" max="9492" width="9.5546875" style="8" bestFit="1" customWidth="1"/>
    <col min="9493" max="9493" width="6.88671875" style="8" bestFit="1" customWidth="1"/>
    <col min="9494" max="9494" width="8.44140625" style="8" bestFit="1" customWidth="1"/>
    <col min="9495" max="9495" width="8" style="8" bestFit="1" customWidth="1"/>
    <col min="9496" max="9496" width="7.5546875" style="8" bestFit="1" customWidth="1"/>
    <col min="9497" max="9497" width="5.5546875" style="8" bestFit="1" customWidth="1"/>
    <col min="9498" max="9727" width="11.44140625" style="8"/>
    <col min="9728" max="9728" width="11.109375" style="8" bestFit="1" customWidth="1"/>
    <col min="9729" max="9729" width="10.33203125" style="8" bestFit="1" customWidth="1"/>
    <col min="9730" max="9730" width="7.109375" style="8" bestFit="1" customWidth="1"/>
    <col min="9731" max="9731" width="12.44140625" style="8" customWidth="1"/>
    <col min="9732" max="9732" width="6.6640625" style="8" bestFit="1" customWidth="1"/>
    <col min="9733" max="9733" width="5" style="8" bestFit="1" customWidth="1"/>
    <col min="9734" max="9734" width="5.33203125" style="8" bestFit="1" customWidth="1"/>
    <col min="9735" max="9735" width="3.109375" style="8" bestFit="1" customWidth="1"/>
    <col min="9736" max="9736" width="9" style="8" customWidth="1"/>
    <col min="9737" max="9737" width="7" style="8" bestFit="1" customWidth="1"/>
    <col min="9738" max="9738" width="6" style="8" bestFit="1" customWidth="1"/>
    <col min="9739" max="9739" width="16.109375" style="8" customWidth="1"/>
    <col min="9740" max="9740" width="5.44140625" style="8" bestFit="1" customWidth="1"/>
    <col min="9741" max="9741" width="17" style="8" customWidth="1"/>
    <col min="9742" max="9746" width="11.44140625" style="8"/>
    <col min="9747" max="9747" width="8.88671875" style="8" bestFit="1" customWidth="1"/>
    <col min="9748" max="9748" width="9.5546875" style="8" bestFit="1" customWidth="1"/>
    <col min="9749" max="9749" width="6.88671875" style="8" bestFit="1" customWidth="1"/>
    <col min="9750" max="9750" width="8.44140625" style="8" bestFit="1" customWidth="1"/>
    <col min="9751" max="9751" width="8" style="8" bestFit="1" customWidth="1"/>
    <col min="9752" max="9752" width="7.5546875" style="8" bestFit="1" customWidth="1"/>
    <col min="9753" max="9753" width="5.5546875" style="8" bestFit="1" customWidth="1"/>
    <col min="9754" max="9983" width="11.44140625" style="8"/>
    <col min="9984" max="9984" width="11.109375" style="8" bestFit="1" customWidth="1"/>
    <col min="9985" max="9985" width="10.33203125" style="8" bestFit="1" customWidth="1"/>
    <col min="9986" max="9986" width="7.109375" style="8" bestFit="1" customWidth="1"/>
    <col min="9987" max="9987" width="12.44140625" style="8" customWidth="1"/>
    <col min="9988" max="9988" width="6.6640625" style="8" bestFit="1" customWidth="1"/>
    <col min="9989" max="9989" width="5" style="8" bestFit="1" customWidth="1"/>
    <col min="9990" max="9990" width="5.33203125" style="8" bestFit="1" customWidth="1"/>
    <col min="9991" max="9991" width="3.109375" style="8" bestFit="1" customWidth="1"/>
    <col min="9992" max="9992" width="9" style="8" customWidth="1"/>
    <col min="9993" max="9993" width="7" style="8" bestFit="1" customWidth="1"/>
    <col min="9994" max="9994" width="6" style="8" bestFit="1" customWidth="1"/>
    <col min="9995" max="9995" width="16.109375" style="8" customWidth="1"/>
    <col min="9996" max="9996" width="5.44140625" style="8" bestFit="1" customWidth="1"/>
    <col min="9997" max="9997" width="17" style="8" customWidth="1"/>
    <col min="9998" max="10002" width="11.44140625" style="8"/>
    <col min="10003" max="10003" width="8.88671875" style="8" bestFit="1" customWidth="1"/>
    <col min="10004" max="10004" width="9.5546875" style="8" bestFit="1" customWidth="1"/>
    <col min="10005" max="10005" width="6.88671875" style="8" bestFit="1" customWidth="1"/>
    <col min="10006" max="10006" width="8.44140625" style="8" bestFit="1" customWidth="1"/>
    <col min="10007" max="10007" width="8" style="8" bestFit="1" customWidth="1"/>
    <col min="10008" max="10008" width="7.5546875" style="8" bestFit="1" customWidth="1"/>
    <col min="10009" max="10009" width="5.5546875" style="8" bestFit="1" customWidth="1"/>
    <col min="10010" max="10239" width="11.44140625" style="8"/>
    <col min="10240" max="10240" width="11.109375" style="8" bestFit="1" customWidth="1"/>
    <col min="10241" max="10241" width="10.33203125" style="8" bestFit="1" customWidth="1"/>
    <col min="10242" max="10242" width="7.109375" style="8" bestFit="1" customWidth="1"/>
    <col min="10243" max="10243" width="12.44140625" style="8" customWidth="1"/>
    <col min="10244" max="10244" width="6.6640625" style="8" bestFit="1" customWidth="1"/>
    <col min="10245" max="10245" width="5" style="8" bestFit="1" customWidth="1"/>
    <col min="10246" max="10246" width="5.33203125" style="8" bestFit="1" customWidth="1"/>
    <col min="10247" max="10247" width="3.109375" style="8" bestFit="1" customWidth="1"/>
    <col min="10248" max="10248" width="9" style="8" customWidth="1"/>
    <col min="10249" max="10249" width="7" style="8" bestFit="1" customWidth="1"/>
    <col min="10250" max="10250" width="6" style="8" bestFit="1" customWidth="1"/>
    <col min="10251" max="10251" width="16.109375" style="8" customWidth="1"/>
    <col min="10252" max="10252" width="5.44140625" style="8" bestFit="1" customWidth="1"/>
    <col min="10253" max="10253" width="17" style="8" customWidth="1"/>
    <col min="10254" max="10258" width="11.44140625" style="8"/>
    <col min="10259" max="10259" width="8.88671875" style="8" bestFit="1" customWidth="1"/>
    <col min="10260" max="10260" width="9.5546875" style="8" bestFit="1" customWidth="1"/>
    <col min="10261" max="10261" width="6.88671875" style="8" bestFit="1" customWidth="1"/>
    <col min="10262" max="10262" width="8.44140625" style="8" bestFit="1" customWidth="1"/>
    <col min="10263" max="10263" width="8" style="8" bestFit="1" customWidth="1"/>
    <col min="10264" max="10264" width="7.5546875" style="8" bestFit="1" customWidth="1"/>
    <col min="10265" max="10265" width="5.5546875" style="8" bestFit="1" customWidth="1"/>
    <col min="10266" max="10495" width="11.44140625" style="8"/>
    <col min="10496" max="10496" width="11.109375" style="8" bestFit="1" customWidth="1"/>
    <col min="10497" max="10497" width="10.33203125" style="8" bestFit="1" customWidth="1"/>
    <col min="10498" max="10498" width="7.109375" style="8" bestFit="1" customWidth="1"/>
    <col min="10499" max="10499" width="12.44140625" style="8" customWidth="1"/>
    <col min="10500" max="10500" width="6.6640625" style="8" bestFit="1" customWidth="1"/>
    <col min="10501" max="10501" width="5" style="8" bestFit="1" customWidth="1"/>
    <col min="10502" max="10502" width="5.33203125" style="8" bestFit="1" customWidth="1"/>
    <col min="10503" max="10503" width="3.109375" style="8" bestFit="1" customWidth="1"/>
    <col min="10504" max="10504" width="9" style="8" customWidth="1"/>
    <col min="10505" max="10505" width="7" style="8" bestFit="1" customWidth="1"/>
    <col min="10506" max="10506" width="6" style="8" bestFit="1" customWidth="1"/>
    <col min="10507" max="10507" width="16.109375" style="8" customWidth="1"/>
    <col min="10508" max="10508" width="5.44140625" style="8" bestFit="1" customWidth="1"/>
    <col min="10509" max="10509" width="17" style="8" customWidth="1"/>
    <col min="10510" max="10514" width="11.44140625" style="8"/>
    <col min="10515" max="10515" width="8.88671875" style="8" bestFit="1" customWidth="1"/>
    <col min="10516" max="10516" width="9.5546875" style="8" bestFit="1" customWidth="1"/>
    <col min="10517" max="10517" width="6.88671875" style="8" bestFit="1" customWidth="1"/>
    <col min="10518" max="10518" width="8.44140625" style="8" bestFit="1" customWidth="1"/>
    <col min="10519" max="10519" width="8" style="8" bestFit="1" customWidth="1"/>
    <col min="10520" max="10520" width="7.5546875" style="8" bestFit="1" customWidth="1"/>
    <col min="10521" max="10521" width="5.5546875" style="8" bestFit="1" customWidth="1"/>
    <col min="10522" max="10751" width="11.44140625" style="8"/>
    <col min="10752" max="10752" width="11.109375" style="8" bestFit="1" customWidth="1"/>
    <col min="10753" max="10753" width="10.33203125" style="8" bestFit="1" customWidth="1"/>
    <col min="10754" max="10754" width="7.109375" style="8" bestFit="1" customWidth="1"/>
    <col min="10755" max="10755" width="12.44140625" style="8" customWidth="1"/>
    <col min="10756" max="10756" width="6.6640625" style="8" bestFit="1" customWidth="1"/>
    <col min="10757" max="10757" width="5" style="8" bestFit="1" customWidth="1"/>
    <col min="10758" max="10758" width="5.33203125" style="8" bestFit="1" customWidth="1"/>
    <col min="10759" max="10759" width="3.109375" style="8" bestFit="1" customWidth="1"/>
    <col min="10760" max="10760" width="9" style="8" customWidth="1"/>
    <col min="10761" max="10761" width="7" style="8" bestFit="1" customWidth="1"/>
    <col min="10762" max="10762" width="6" style="8" bestFit="1" customWidth="1"/>
    <col min="10763" max="10763" width="16.109375" style="8" customWidth="1"/>
    <col min="10764" max="10764" width="5.44140625" style="8" bestFit="1" customWidth="1"/>
    <col min="10765" max="10765" width="17" style="8" customWidth="1"/>
    <col min="10766" max="10770" width="11.44140625" style="8"/>
    <col min="10771" max="10771" width="8.88671875" style="8" bestFit="1" customWidth="1"/>
    <col min="10772" max="10772" width="9.5546875" style="8" bestFit="1" customWidth="1"/>
    <col min="10773" max="10773" width="6.88671875" style="8" bestFit="1" customWidth="1"/>
    <col min="10774" max="10774" width="8.44140625" style="8" bestFit="1" customWidth="1"/>
    <col min="10775" max="10775" width="8" style="8" bestFit="1" customWidth="1"/>
    <col min="10776" max="10776" width="7.5546875" style="8" bestFit="1" customWidth="1"/>
    <col min="10777" max="10777" width="5.5546875" style="8" bestFit="1" customWidth="1"/>
    <col min="10778" max="11007" width="11.44140625" style="8"/>
    <col min="11008" max="11008" width="11.109375" style="8" bestFit="1" customWidth="1"/>
    <col min="11009" max="11009" width="10.33203125" style="8" bestFit="1" customWidth="1"/>
    <col min="11010" max="11010" width="7.109375" style="8" bestFit="1" customWidth="1"/>
    <col min="11011" max="11011" width="12.44140625" style="8" customWidth="1"/>
    <col min="11012" max="11012" width="6.6640625" style="8" bestFit="1" customWidth="1"/>
    <col min="11013" max="11013" width="5" style="8" bestFit="1" customWidth="1"/>
    <col min="11014" max="11014" width="5.33203125" style="8" bestFit="1" customWidth="1"/>
    <col min="11015" max="11015" width="3.109375" style="8" bestFit="1" customWidth="1"/>
    <col min="11016" max="11016" width="9" style="8" customWidth="1"/>
    <col min="11017" max="11017" width="7" style="8" bestFit="1" customWidth="1"/>
    <col min="11018" max="11018" width="6" style="8" bestFit="1" customWidth="1"/>
    <col min="11019" max="11019" width="16.109375" style="8" customWidth="1"/>
    <col min="11020" max="11020" width="5.44140625" style="8" bestFit="1" customWidth="1"/>
    <col min="11021" max="11021" width="17" style="8" customWidth="1"/>
    <col min="11022" max="11026" width="11.44140625" style="8"/>
    <col min="11027" max="11027" width="8.88671875" style="8" bestFit="1" customWidth="1"/>
    <col min="11028" max="11028" width="9.5546875" style="8" bestFit="1" customWidth="1"/>
    <col min="11029" max="11029" width="6.88671875" style="8" bestFit="1" customWidth="1"/>
    <col min="11030" max="11030" width="8.44140625" style="8" bestFit="1" customWidth="1"/>
    <col min="11031" max="11031" width="8" style="8" bestFit="1" customWidth="1"/>
    <col min="11032" max="11032" width="7.5546875" style="8" bestFit="1" customWidth="1"/>
    <col min="11033" max="11033" width="5.5546875" style="8" bestFit="1" customWidth="1"/>
    <col min="11034" max="11263" width="11.44140625" style="8"/>
    <col min="11264" max="11264" width="11.109375" style="8" bestFit="1" customWidth="1"/>
    <col min="11265" max="11265" width="10.33203125" style="8" bestFit="1" customWidth="1"/>
    <col min="11266" max="11266" width="7.109375" style="8" bestFit="1" customWidth="1"/>
    <col min="11267" max="11267" width="12.44140625" style="8" customWidth="1"/>
    <col min="11268" max="11268" width="6.6640625" style="8" bestFit="1" customWidth="1"/>
    <col min="11269" max="11269" width="5" style="8" bestFit="1" customWidth="1"/>
    <col min="11270" max="11270" width="5.33203125" style="8" bestFit="1" customWidth="1"/>
    <col min="11271" max="11271" width="3.109375" style="8" bestFit="1" customWidth="1"/>
    <col min="11272" max="11272" width="9" style="8" customWidth="1"/>
    <col min="11273" max="11273" width="7" style="8" bestFit="1" customWidth="1"/>
    <col min="11274" max="11274" width="6" style="8" bestFit="1" customWidth="1"/>
    <col min="11275" max="11275" width="16.109375" style="8" customWidth="1"/>
    <col min="11276" max="11276" width="5.44140625" style="8" bestFit="1" customWidth="1"/>
    <col min="11277" max="11277" width="17" style="8" customWidth="1"/>
    <col min="11278" max="11282" width="11.44140625" style="8"/>
    <col min="11283" max="11283" width="8.88671875" style="8" bestFit="1" customWidth="1"/>
    <col min="11284" max="11284" width="9.5546875" style="8" bestFit="1" customWidth="1"/>
    <col min="11285" max="11285" width="6.88671875" style="8" bestFit="1" customWidth="1"/>
    <col min="11286" max="11286" width="8.44140625" style="8" bestFit="1" customWidth="1"/>
    <col min="11287" max="11287" width="8" style="8" bestFit="1" customWidth="1"/>
    <col min="11288" max="11288" width="7.5546875" style="8" bestFit="1" customWidth="1"/>
    <col min="11289" max="11289" width="5.5546875" style="8" bestFit="1" customWidth="1"/>
    <col min="11290" max="11519" width="11.44140625" style="8"/>
    <col min="11520" max="11520" width="11.109375" style="8" bestFit="1" customWidth="1"/>
    <col min="11521" max="11521" width="10.33203125" style="8" bestFit="1" customWidth="1"/>
    <col min="11522" max="11522" width="7.109375" style="8" bestFit="1" customWidth="1"/>
    <col min="11523" max="11523" width="12.44140625" style="8" customWidth="1"/>
    <col min="11524" max="11524" width="6.6640625" style="8" bestFit="1" customWidth="1"/>
    <col min="11525" max="11525" width="5" style="8" bestFit="1" customWidth="1"/>
    <col min="11526" max="11526" width="5.33203125" style="8" bestFit="1" customWidth="1"/>
    <col min="11527" max="11527" width="3.109375" style="8" bestFit="1" customWidth="1"/>
    <col min="11528" max="11528" width="9" style="8" customWidth="1"/>
    <col min="11529" max="11529" width="7" style="8" bestFit="1" customWidth="1"/>
    <col min="11530" max="11530" width="6" style="8" bestFit="1" customWidth="1"/>
    <col min="11531" max="11531" width="16.109375" style="8" customWidth="1"/>
    <col min="11532" max="11532" width="5.44140625" style="8" bestFit="1" customWidth="1"/>
    <col min="11533" max="11533" width="17" style="8" customWidth="1"/>
    <col min="11534" max="11538" width="11.44140625" style="8"/>
    <col min="11539" max="11539" width="8.88671875" style="8" bestFit="1" customWidth="1"/>
    <col min="11540" max="11540" width="9.5546875" style="8" bestFit="1" customWidth="1"/>
    <col min="11541" max="11541" width="6.88671875" style="8" bestFit="1" customWidth="1"/>
    <col min="11542" max="11542" width="8.44140625" style="8" bestFit="1" customWidth="1"/>
    <col min="11543" max="11543" width="8" style="8" bestFit="1" customWidth="1"/>
    <col min="11544" max="11544" width="7.5546875" style="8" bestFit="1" customWidth="1"/>
    <col min="11545" max="11545" width="5.5546875" style="8" bestFit="1" customWidth="1"/>
    <col min="11546" max="11775" width="11.44140625" style="8"/>
    <col min="11776" max="11776" width="11.109375" style="8" bestFit="1" customWidth="1"/>
    <col min="11777" max="11777" width="10.33203125" style="8" bestFit="1" customWidth="1"/>
    <col min="11778" max="11778" width="7.109375" style="8" bestFit="1" customWidth="1"/>
    <col min="11779" max="11779" width="12.44140625" style="8" customWidth="1"/>
    <col min="11780" max="11780" width="6.6640625" style="8" bestFit="1" customWidth="1"/>
    <col min="11781" max="11781" width="5" style="8" bestFit="1" customWidth="1"/>
    <col min="11782" max="11782" width="5.33203125" style="8" bestFit="1" customWidth="1"/>
    <col min="11783" max="11783" width="3.109375" style="8" bestFit="1" customWidth="1"/>
    <col min="11784" max="11784" width="9" style="8" customWidth="1"/>
    <col min="11785" max="11785" width="7" style="8" bestFit="1" customWidth="1"/>
    <col min="11786" max="11786" width="6" style="8" bestFit="1" customWidth="1"/>
    <col min="11787" max="11787" width="16.109375" style="8" customWidth="1"/>
    <col min="11788" max="11788" width="5.44140625" style="8" bestFit="1" customWidth="1"/>
    <col min="11789" max="11789" width="17" style="8" customWidth="1"/>
    <col min="11790" max="11794" width="11.44140625" style="8"/>
    <col min="11795" max="11795" width="8.88671875" style="8" bestFit="1" customWidth="1"/>
    <col min="11796" max="11796" width="9.5546875" style="8" bestFit="1" customWidth="1"/>
    <col min="11797" max="11797" width="6.88671875" style="8" bestFit="1" customWidth="1"/>
    <col min="11798" max="11798" width="8.44140625" style="8" bestFit="1" customWidth="1"/>
    <col min="11799" max="11799" width="8" style="8" bestFit="1" customWidth="1"/>
    <col min="11800" max="11800" width="7.5546875" style="8" bestFit="1" customWidth="1"/>
    <col min="11801" max="11801" width="5.5546875" style="8" bestFit="1" customWidth="1"/>
    <col min="11802" max="12031" width="11.44140625" style="8"/>
    <col min="12032" max="12032" width="11.109375" style="8" bestFit="1" customWidth="1"/>
    <col min="12033" max="12033" width="10.33203125" style="8" bestFit="1" customWidth="1"/>
    <col min="12034" max="12034" width="7.109375" style="8" bestFit="1" customWidth="1"/>
    <col min="12035" max="12035" width="12.44140625" style="8" customWidth="1"/>
    <col min="12036" max="12036" width="6.6640625" style="8" bestFit="1" customWidth="1"/>
    <col min="12037" max="12037" width="5" style="8" bestFit="1" customWidth="1"/>
    <col min="12038" max="12038" width="5.33203125" style="8" bestFit="1" customWidth="1"/>
    <col min="12039" max="12039" width="3.109375" style="8" bestFit="1" customWidth="1"/>
    <col min="12040" max="12040" width="9" style="8" customWidth="1"/>
    <col min="12041" max="12041" width="7" style="8" bestFit="1" customWidth="1"/>
    <col min="12042" max="12042" width="6" style="8" bestFit="1" customWidth="1"/>
    <col min="12043" max="12043" width="16.109375" style="8" customWidth="1"/>
    <col min="12044" max="12044" width="5.44140625" style="8" bestFit="1" customWidth="1"/>
    <col min="12045" max="12045" width="17" style="8" customWidth="1"/>
    <col min="12046" max="12050" width="11.44140625" style="8"/>
    <col min="12051" max="12051" width="8.88671875" style="8" bestFit="1" customWidth="1"/>
    <col min="12052" max="12052" width="9.5546875" style="8" bestFit="1" customWidth="1"/>
    <col min="12053" max="12053" width="6.88671875" style="8" bestFit="1" customWidth="1"/>
    <col min="12054" max="12054" width="8.44140625" style="8" bestFit="1" customWidth="1"/>
    <col min="12055" max="12055" width="8" style="8" bestFit="1" customWidth="1"/>
    <col min="12056" max="12056" width="7.5546875" style="8" bestFit="1" customWidth="1"/>
    <col min="12057" max="12057" width="5.5546875" style="8" bestFit="1" customWidth="1"/>
    <col min="12058" max="12287" width="11.44140625" style="8"/>
    <col min="12288" max="12288" width="11.109375" style="8" bestFit="1" customWidth="1"/>
    <col min="12289" max="12289" width="10.33203125" style="8" bestFit="1" customWidth="1"/>
    <col min="12290" max="12290" width="7.109375" style="8" bestFit="1" customWidth="1"/>
    <col min="12291" max="12291" width="12.44140625" style="8" customWidth="1"/>
    <col min="12292" max="12292" width="6.6640625" style="8" bestFit="1" customWidth="1"/>
    <col min="12293" max="12293" width="5" style="8" bestFit="1" customWidth="1"/>
    <col min="12294" max="12294" width="5.33203125" style="8" bestFit="1" customWidth="1"/>
    <col min="12295" max="12295" width="3.109375" style="8" bestFit="1" customWidth="1"/>
    <col min="12296" max="12296" width="9" style="8" customWidth="1"/>
    <col min="12297" max="12297" width="7" style="8" bestFit="1" customWidth="1"/>
    <col min="12298" max="12298" width="6" style="8" bestFit="1" customWidth="1"/>
    <col min="12299" max="12299" width="16.109375" style="8" customWidth="1"/>
    <col min="12300" max="12300" width="5.44140625" style="8" bestFit="1" customWidth="1"/>
    <col min="12301" max="12301" width="17" style="8" customWidth="1"/>
    <col min="12302" max="12306" width="11.44140625" style="8"/>
    <col min="12307" max="12307" width="8.88671875" style="8" bestFit="1" customWidth="1"/>
    <col min="12308" max="12308" width="9.5546875" style="8" bestFit="1" customWidth="1"/>
    <col min="12309" max="12309" width="6.88671875" style="8" bestFit="1" customWidth="1"/>
    <col min="12310" max="12310" width="8.44140625" style="8" bestFit="1" customWidth="1"/>
    <col min="12311" max="12311" width="8" style="8" bestFit="1" customWidth="1"/>
    <col min="12312" max="12312" width="7.5546875" style="8" bestFit="1" customWidth="1"/>
    <col min="12313" max="12313" width="5.5546875" style="8" bestFit="1" customWidth="1"/>
    <col min="12314" max="12543" width="11.44140625" style="8"/>
    <col min="12544" max="12544" width="11.109375" style="8" bestFit="1" customWidth="1"/>
    <col min="12545" max="12545" width="10.33203125" style="8" bestFit="1" customWidth="1"/>
    <col min="12546" max="12546" width="7.109375" style="8" bestFit="1" customWidth="1"/>
    <col min="12547" max="12547" width="12.44140625" style="8" customWidth="1"/>
    <col min="12548" max="12548" width="6.6640625" style="8" bestFit="1" customWidth="1"/>
    <col min="12549" max="12549" width="5" style="8" bestFit="1" customWidth="1"/>
    <col min="12550" max="12550" width="5.33203125" style="8" bestFit="1" customWidth="1"/>
    <col min="12551" max="12551" width="3.109375" style="8" bestFit="1" customWidth="1"/>
    <col min="12552" max="12552" width="9" style="8" customWidth="1"/>
    <col min="12553" max="12553" width="7" style="8" bestFit="1" customWidth="1"/>
    <col min="12554" max="12554" width="6" style="8" bestFit="1" customWidth="1"/>
    <col min="12555" max="12555" width="16.109375" style="8" customWidth="1"/>
    <col min="12556" max="12556" width="5.44140625" style="8" bestFit="1" customWidth="1"/>
    <col min="12557" max="12557" width="17" style="8" customWidth="1"/>
    <col min="12558" max="12562" width="11.44140625" style="8"/>
    <col min="12563" max="12563" width="8.88671875" style="8" bestFit="1" customWidth="1"/>
    <col min="12564" max="12564" width="9.5546875" style="8" bestFit="1" customWidth="1"/>
    <col min="12565" max="12565" width="6.88671875" style="8" bestFit="1" customWidth="1"/>
    <col min="12566" max="12566" width="8.44140625" style="8" bestFit="1" customWidth="1"/>
    <col min="12567" max="12567" width="8" style="8" bestFit="1" customWidth="1"/>
    <col min="12568" max="12568" width="7.5546875" style="8" bestFit="1" customWidth="1"/>
    <col min="12569" max="12569" width="5.5546875" style="8" bestFit="1" customWidth="1"/>
    <col min="12570" max="12799" width="11.44140625" style="8"/>
    <col min="12800" max="12800" width="11.109375" style="8" bestFit="1" customWidth="1"/>
    <col min="12801" max="12801" width="10.33203125" style="8" bestFit="1" customWidth="1"/>
    <col min="12802" max="12802" width="7.109375" style="8" bestFit="1" customWidth="1"/>
    <col min="12803" max="12803" width="12.44140625" style="8" customWidth="1"/>
    <col min="12804" max="12804" width="6.6640625" style="8" bestFit="1" customWidth="1"/>
    <col min="12805" max="12805" width="5" style="8" bestFit="1" customWidth="1"/>
    <col min="12806" max="12806" width="5.33203125" style="8" bestFit="1" customWidth="1"/>
    <col min="12807" max="12807" width="3.109375" style="8" bestFit="1" customWidth="1"/>
    <col min="12808" max="12808" width="9" style="8" customWidth="1"/>
    <col min="12809" max="12809" width="7" style="8" bestFit="1" customWidth="1"/>
    <col min="12810" max="12810" width="6" style="8" bestFit="1" customWidth="1"/>
    <col min="12811" max="12811" width="16.109375" style="8" customWidth="1"/>
    <col min="12812" max="12812" width="5.44140625" style="8" bestFit="1" customWidth="1"/>
    <col min="12813" max="12813" width="17" style="8" customWidth="1"/>
    <col min="12814" max="12818" width="11.44140625" style="8"/>
    <col min="12819" max="12819" width="8.88671875" style="8" bestFit="1" customWidth="1"/>
    <col min="12820" max="12820" width="9.5546875" style="8" bestFit="1" customWidth="1"/>
    <col min="12821" max="12821" width="6.88671875" style="8" bestFit="1" customWidth="1"/>
    <col min="12822" max="12822" width="8.44140625" style="8" bestFit="1" customWidth="1"/>
    <col min="12823" max="12823" width="8" style="8" bestFit="1" customWidth="1"/>
    <col min="12824" max="12824" width="7.5546875" style="8" bestFit="1" customWidth="1"/>
    <col min="12825" max="12825" width="5.5546875" style="8" bestFit="1" customWidth="1"/>
    <col min="12826" max="13055" width="11.44140625" style="8"/>
    <col min="13056" max="13056" width="11.109375" style="8" bestFit="1" customWidth="1"/>
    <col min="13057" max="13057" width="10.33203125" style="8" bestFit="1" customWidth="1"/>
    <col min="13058" max="13058" width="7.109375" style="8" bestFit="1" customWidth="1"/>
    <col min="13059" max="13059" width="12.44140625" style="8" customWidth="1"/>
    <col min="13060" max="13060" width="6.6640625" style="8" bestFit="1" customWidth="1"/>
    <col min="13061" max="13061" width="5" style="8" bestFit="1" customWidth="1"/>
    <col min="13062" max="13062" width="5.33203125" style="8" bestFit="1" customWidth="1"/>
    <col min="13063" max="13063" width="3.109375" style="8" bestFit="1" customWidth="1"/>
    <col min="13064" max="13064" width="9" style="8" customWidth="1"/>
    <col min="13065" max="13065" width="7" style="8" bestFit="1" customWidth="1"/>
    <col min="13066" max="13066" width="6" style="8" bestFit="1" customWidth="1"/>
    <col min="13067" max="13067" width="16.109375" style="8" customWidth="1"/>
    <col min="13068" max="13068" width="5.44140625" style="8" bestFit="1" customWidth="1"/>
    <col min="13069" max="13069" width="17" style="8" customWidth="1"/>
    <col min="13070" max="13074" width="11.44140625" style="8"/>
    <col min="13075" max="13075" width="8.88671875" style="8" bestFit="1" customWidth="1"/>
    <col min="13076" max="13076" width="9.5546875" style="8" bestFit="1" customWidth="1"/>
    <col min="13077" max="13077" width="6.88671875" style="8" bestFit="1" customWidth="1"/>
    <col min="13078" max="13078" width="8.44140625" style="8" bestFit="1" customWidth="1"/>
    <col min="13079" max="13079" width="8" style="8" bestFit="1" customWidth="1"/>
    <col min="13080" max="13080" width="7.5546875" style="8" bestFit="1" customWidth="1"/>
    <col min="13081" max="13081" width="5.5546875" style="8" bestFit="1" customWidth="1"/>
    <col min="13082" max="13311" width="11.44140625" style="8"/>
    <col min="13312" max="13312" width="11.109375" style="8" bestFit="1" customWidth="1"/>
    <col min="13313" max="13313" width="10.33203125" style="8" bestFit="1" customWidth="1"/>
    <col min="13314" max="13314" width="7.109375" style="8" bestFit="1" customWidth="1"/>
    <col min="13315" max="13315" width="12.44140625" style="8" customWidth="1"/>
    <col min="13316" max="13316" width="6.6640625" style="8" bestFit="1" customWidth="1"/>
    <col min="13317" max="13317" width="5" style="8" bestFit="1" customWidth="1"/>
    <col min="13318" max="13318" width="5.33203125" style="8" bestFit="1" customWidth="1"/>
    <col min="13319" max="13319" width="3.109375" style="8" bestFit="1" customWidth="1"/>
    <col min="13320" max="13320" width="9" style="8" customWidth="1"/>
    <col min="13321" max="13321" width="7" style="8" bestFit="1" customWidth="1"/>
    <col min="13322" max="13322" width="6" style="8" bestFit="1" customWidth="1"/>
    <col min="13323" max="13323" width="16.109375" style="8" customWidth="1"/>
    <col min="13324" max="13324" width="5.44140625" style="8" bestFit="1" customWidth="1"/>
    <col min="13325" max="13325" width="17" style="8" customWidth="1"/>
    <col min="13326" max="13330" width="11.44140625" style="8"/>
    <col min="13331" max="13331" width="8.88671875" style="8" bestFit="1" customWidth="1"/>
    <col min="13332" max="13332" width="9.5546875" style="8" bestFit="1" customWidth="1"/>
    <col min="13333" max="13333" width="6.88671875" style="8" bestFit="1" customWidth="1"/>
    <col min="13334" max="13334" width="8.44140625" style="8" bestFit="1" customWidth="1"/>
    <col min="13335" max="13335" width="8" style="8" bestFit="1" customWidth="1"/>
    <col min="13336" max="13336" width="7.5546875" style="8" bestFit="1" customWidth="1"/>
    <col min="13337" max="13337" width="5.5546875" style="8" bestFit="1" customWidth="1"/>
    <col min="13338" max="13567" width="11.44140625" style="8"/>
    <col min="13568" max="13568" width="11.109375" style="8" bestFit="1" customWidth="1"/>
    <col min="13569" max="13569" width="10.33203125" style="8" bestFit="1" customWidth="1"/>
    <col min="13570" max="13570" width="7.109375" style="8" bestFit="1" customWidth="1"/>
    <col min="13571" max="13571" width="12.44140625" style="8" customWidth="1"/>
    <col min="13572" max="13572" width="6.6640625" style="8" bestFit="1" customWidth="1"/>
    <col min="13573" max="13573" width="5" style="8" bestFit="1" customWidth="1"/>
    <col min="13574" max="13574" width="5.33203125" style="8" bestFit="1" customWidth="1"/>
    <col min="13575" max="13575" width="3.109375" style="8" bestFit="1" customWidth="1"/>
    <col min="13576" max="13576" width="9" style="8" customWidth="1"/>
    <col min="13577" max="13577" width="7" style="8" bestFit="1" customWidth="1"/>
    <col min="13578" max="13578" width="6" style="8" bestFit="1" customWidth="1"/>
    <col min="13579" max="13579" width="16.109375" style="8" customWidth="1"/>
    <col min="13580" max="13580" width="5.44140625" style="8" bestFit="1" customWidth="1"/>
    <col min="13581" max="13581" width="17" style="8" customWidth="1"/>
    <col min="13582" max="13586" width="11.44140625" style="8"/>
    <col min="13587" max="13587" width="8.88671875" style="8" bestFit="1" customWidth="1"/>
    <col min="13588" max="13588" width="9.5546875" style="8" bestFit="1" customWidth="1"/>
    <col min="13589" max="13589" width="6.88671875" style="8" bestFit="1" customWidth="1"/>
    <col min="13590" max="13590" width="8.44140625" style="8" bestFit="1" customWidth="1"/>
    <col min="13591" max="13591" width="8" style="8" bestFit="1" customWidth="1"/>
    <col min="13592" max="13592" width="7.5546875" style="8" bestFit="1" customWidth="1"/>
    <col min="13593" max="13593" width="5.5546875" style="8" bestFit="1" customWidth="1"/>
    <col min="13594" max="13823" width="11.44140625" style="8"/>
    <col min="13824" max="13824" width="11.109375" style="8" bestFit="1" customWidth="1"/>
    <col min="13825" max="13825" width="10.33203125" style="8" bestFit="1" customWidth="1"/>
    <col min="13826" max="13826" width="7.109375" style="8" bestFit="1" customWidth="1"/>
    <col min="13827" max="13827" width="12.44140625" style="8" customWidth="1"/>
    <col min="13828" max="13828" width="6.6640625" style="8" bestFit="1" customWidth="1"/>
    <col min="13829" max="13829" width="5" style="8" bestFit="1" customWidth="1"/>
    <col min="13830" max="13830" width="5.33203125" style="8" bestFit="1" customWidth="1"/>
    <col min="13831" max="13831" width="3.109375" style="8" bestFit="1" customWidth="1"/>
    <col min="13832" max="13832" width="9" style="8" customWidth="1"/>
    <col min="13833" max="13833" width="7" style="8" bestFit="1" customWidth="1"/>
    <col min="13834" max="13834" width="6" style="8" bestFit="1" customWidth="1"/>
    <col min="13835" max="13835" width="16.109375" style="8" customWidth="1"/>
    <col min="13836" max="13836" width="5.44140625" style="8" bestFit="1" customWidth="1"/>
    <col min="13837" max="13837" width="17" style="8" customWidth="1"/>
    <col min="13838" max="13842" width="11.44140625" style="8"/>
    <col min="13843" max="13843" width="8.88671875" style="8" bestFit="1" customWidth="1"/>
    <col min="13844" max="13844" width="9.5546875" style="8" bestFit="1" customWidth="1"/>
    <col min="13845" max="13845" width="6.88671875" style="8" bestFit="1" customWidth="1"/>
    <col min="13846" max="13846" width="8.44140625" style="8" bestFit="1" customWidth="1"/>
    <col min="13847" max="13847" width="8" style="8" bestFit="1" customWidth="1"/>
    <col min="13848" max="13848" width="7.5546875" style="8" bestFit="1" customWidth="1"/>
    <col min="13849" max="13849" width="5.5546875" style="8" bestFit="1" customWidth="1"/>
    <col min="13850" max="14079" width="11.44140625" style="8"/>
    <col min="14080" max="14080" width="11.109375" style="8" bestFit="1" customWidth="1"/>
    <col min="14081" max="14081" width="10.33203125" style="8" bestFit="1" customWidth="1"/>
    <col min="14082" max="14082" width="7.109375" style="8" bestFit="1" customWidth="1"/>
    <col min="14083" max="14083" width="12.44140625" style="8" customWidth="1"/>
    <col min="14084" max="14084" width="6.6640625" style="8" bestFit="1" customWidth="1"/>
    <col min="14085" max="14085" width="5" style="8" bestFit="1" customWidth="1"/>
    <col min="14086" max="14086" width="5.33203125" style="8" bestFit="1" customWidth="1"/>
    <col min="14087" max="14087" width="3.109375" style="8" bestFit="1" customWidth="1"/>
    <col min="14088" max="14088" width="9" style="8" customWidth="1"/>
    <col min="14089" max="14089" width="7" style="8" bestFit="1" customWidth="1"/>
    <col min="14090" max="14090" width="6" style="8" bestFit="1" customWidth="1"/>
    <col min="14091" max="14091" width="16.109375" style="8" customWidth="1"/>
    <col min="14092" max="14092" width="5.44140625" style="8" bestFit="1" customWidth="1"/>
    <col min="14093" max="14093" width="17" style="8" customWidth="1"/>
    <col min="14094" max="14098" width="11.44140625" style="8"/>
    <col min="14099" max="14099" width="8.88671875" style="8" bestFit="1" customWidth="1"/>
    <col min="14100" max="14100" width="9.5546875" style="8" bestFit="1" customWidth="1"/>
    <col min="14101" max="14101" width="6.88671875" style="8" bestFit="1" customWidth="1"/>
    <col min="14102" max="14102" width="8.44140625" style="8" bestFit="1" customWidth="1"/>
    <col min="14103" max="14103" width="8" style="8" bestFit="1" customWidth="1"/>
    <col min="14104" max="14104" width="7.5546875" style="8" bestFit="1" customWidth="1"/>
    <col min="14105" max="14105" width="5.5546875" style="8" bestFit="1" customWidth="1"/>
    <col min="14106" max="14335" width="11.44140625" style="8"/>
    <col min="14336" max="14336" width="11.109375" style="8" bestFit="1" customWidth="1"/>
    <col min="14337" max="14337" width="10.33203125" style="8" bestFit="1" customWidth="1"/>
    <col min="14338" max="14338" width="7.109375" style="8" bestFit="1" customWidth="1"/>
    <col min="14339" max="14339" width="12.44140625" style="8" customWidth="1"/>
    <col min="14340" max="14340" width="6.6640625" style="8" bestFit="1" customWidth="1"/>
    <col min="14341" max="14341" width="5" style="8" bestFit="1" customWidth="1"/>
    <col min="14342" max="14342" width="5.33203125" style="8" bestFit="1" customWidth="1"/>
    <col min="14343" max="14343" width="3.109375" style="8" bestFit="1" customWidth="1"/>
    <col min="14344" max="14344" width="9" style="8" customWidth="1"/>
    <col min="14345" max="14345" width="7" style="8" bestFit="1" customWidth="1"/>
    <col min="14346" max="14346" width="6" style="8" bestFit="1" customWidth="1"/>
    <col min="14347" max="14347" width="16.109375" style="8" customWidth="1"/>
    <col min="14348" max="14348" width="5.44140625" style="8" bestFit="1" customWidth="1"/>
    <col min="14349" max="14349" width="17" style="8" customWidth="1"/>
    <col min="14350" max="14354" width="11.44140625" style="8"/>
    <col min="14355" max="14355" width="8.88671875" style="8" bestFit="1" customWidth="1"/>
    <col min="14356" max="14356" width="9.5546875" style="8" bestFit="1" customWidth="1"/>
    <col min="14357" max="14357" width="6.88671875" style="8" bestFit="1" customWidth="1"/>
    <col min="14358" max="14358" width="8.44140625" style="8" bestFit="1" customWidth="1"/>
    <col min="14359" max="14359" width="8" style="8" bestFit="1" customWidth="1"/>
    <col min="14360" max="14360" width="7.5546875" style="8" bestFit="1" customWidth="1"/>
    <col min="14361" max="14361" width="5.5546875" style="8" bestFit="1" customWidth="1"/>
    <col min="14362" max="14591" width="11.44140625" style="8"/>
    <col min="14592" max="14592" width="11.109375" style="8" bestFit="1" customWidth="1"/>
    <col min="14593" max="14593" width="10.33203125" style="8" bestFit="1" customWidth="1"/>
    <col min="14594" max="14594" width="7.109375" style="8" bestFit="1" customWidth="1"/>
    <col min="14595" max="14595" width="12.44140625" style="8" customWidth="1"/>
    <col min="14596" max="14596" width="6.6640625" style="8" bestFit="1" customWidth="1"/>
    <col min="14597" max="14597" width="5" style="8" bestFit="1" customWidth="1"/>
    <col min="14598" max="14598" width="5.33203125" style="8" bestFit="1" customWidth="1"/>
    <col min="14599" max="14599" width="3.109375" style="8" bestFit="1" customWidth="1"/>
    <col min="14600" max="14600" width="9" style="8" customWidth="1"/>
    <col min="14601" max="14601" width="7" style="8" bestFit="1" customWidth="1"/>
    <col min="14602" max="14602" width="6" style="8" bestFit="1" customWidth="1"/>
    <col min="14603" max="14603" width="16.109375" style="8" customWidth="1"/>
    <col min="14604" max="14604" width="5.44140625" style="8" bestFit="1" customWidth="1"/>
    <col min="14605" max="14605" width="17" style="8" customWidth="1"/>
    <col min="14606" max="14610" width="11.44140625" style="8"/>
    <col min="14611" max="14611" width="8.88671875" style="8" bestFit="1" customWidth="1"/>
    <col min="14612" max="14612" width="9.5546875" style="8" bestFit="1" customWidth="1"/>
    <col min="14613" max="14613" width="6.88671875" style="8" bestFit="1" customWidth="1"/>
    <col min="14614" max="14614" width="8.44140625" style="8" bestFit="1" customWidth="1"/>
    <col min="14615" max="14615" width="8" style="8" bestFit="1" customWidth="1"/>
    <col min="14616" max="14616" width="7.5546875" style="8" bestFit="1" customWidth="1"/>
    <col min="14617" max="14617" width="5.5546875" style="8" bestFit="1" customWidth="1"/>
    <col min="14618" max="14847" width="11.44140625" style="8"/>
    <col min="14848" max="14848" width="11.109375" style="8" bestFit="1" customWidth="1"/>
    <col min="14849" max="14849" width="10.33203125" style="8" bestFit="1" customWidth="1"/>
    <col min="14850" max="14850" width="7.109375" style="8" bestFit="1" customWidth="1"/>
    <col min="14851" max="14851" width="12.44140625" style="8" customWidth="1"/>
    <col min="14852" max="14852" width="6.6640625" style="8" bestFit="1" customWidth="1"/>
    <col min="14853" max="14853" width="5" style="8" bestFit="1" customWidth="1"/>
    <col min="14854" max="14854" width="5.33203125" style="8" bestFit="1" customWidth="1"/>
    <col min="14855" max="14855" width="3.109375" style="8" bestFit="1" customWidth="1"/>
    <col min="14856" max="14856" width="9" style="8" customWidth="1"/>
    <col min="14857" max="14857" width="7" style="8" bestFit="1" customWidth="1"/>
    <col min="14858" max="14858" width="6" style="8" bestFit="1" customWidth="1"/>
    <col min="14859" max="14859" width="16.109375" style="8" customWidth="1"/>
    <col min="14860" max="14860" width="5.44140625" style="8" bestFit="1" customWidth="1"/>
    <col min="14861" max="14861" width="17" style="8" customWidth="1"/>
    <col min="14862" max="14866" width="11.44140625" style="8"/>
    <col min="14867" max="14867" width="8.88671875" style="8" bestFit="1" customWidth="1"/>
    <col min="14868" max="14868" width="9.5546875" style="8" bestFit="1" customWidth="1"/>
    <col min="14869" max="14869" width="6.88671875" style="8" bestFit="1" customWidth="1"/>
    <col min="14870" max="14870" width="8.44140625" style="8" bestFit="1" customWidth="1"/>
    <col min="14871" max="14871" width="8" style="8" bestFit="1" customWidth="1"/>
    <col min="14872" max="14872" width="7.5546875" style="8" bestFit="1" customWidth="1"/>
    <col min="14873" max="14873" width="5.5546875" style="8" bestFit="1" customWidth="1"/>
    <col min="14874" max="15103" width="11.44140625" style="8"/>
    <col min="15104" max="15104" width="11.109375" style="8" bestFit="1" customWidth="1"/>
    <col min="15105" max="15105" width="10.33203125" style="8" bestFit="1" customWidth="1"/>
    <col min="15106" max="15106" width="7.109375" style="8" bestFit="1" customWidth="1"/>
    <col min="15107" max="15107" width="12.44140625" style="8" customWidth="1"/>
    <col min="15108" max="15108" width="6.6640625" style="8" bestFit="1" customWidth="1"/>
    <col min="15109" max="15109" width="5" style="8" bestFit="1" customWidth="1"/>
    <col min="15110" max="15110" width="5.33203125" style="8" bestFit="1" customWidth="1"/>
    <col min="15111" max="15111" width="3.109375" style="8" bestFit="1" customWidth="1"/>
    <col min="15112" max="15112" width="9" style="8" customWidth="1"/>
    <col min="15113" max="15113" width="7" style="8" bestFit="1" customWidth="1"/>
    <col min="15114" max="15114" width="6" style="8" bestFit="1" customWidth="1"/>
    <col min="15115" max="15115" width="16.109375" style="8" customWidth="1"/>
    <col min="15116" max="15116" width="5.44140625" style="8" bestFit="1" customWidth="1"/>
    <col min="15117" max="15117" width="17" style="8" customWidth="1"/>
    <col min="15118" max="15122" width="11.44140625" style="8"/>
    <col min="15123" max="15123" width="8.88671875" style="8" bestFit="1" customWidth="1"/>
    <col min="15124" max="15124" width="9.5546875" style="8" bestFit="1" customWidth="1"/>
    <col min="15125" max="15125" width="6.88671875" style="8" bestFit="1" customWidth="1"/>
    <col min="15126" max="15126" width="8.44140625" style="8" bestFit="1" customWidth="1"/>
    <col min="15127" max="15127" width="8" style="8" bestFit="1" customWidth="1"/>
    <col min="15128" max="15128" width="7.5546875" style="8" bestFit="1" customWidth="1"/>
    <col min="15129" max="15129" width="5.5546875" style="8" bestFit="1" customWidth="1"/>
    <col min="15130" max="15359" width="11.44140625" style="8"/>
    <col min="15360" max="15360" width="11.109375" style="8" bestFit="1" customWidth="1"/>
    <col min="15361" max="15361" width="10.33203125" style="8" bestFit="1" customWidth="1"/>
    <col min="15362" max="15362" width="7.109375" style="8" bestFit="1" customWidth="1"/>
    <col min="15363" max="15363" width="12.44140625" style="8" customWidth="1"/>
    <col min="15364" max="15364" width="6.6640625" style="8" bestFit="1" customWidth="1"/>
    <col min="15365" max="15365" width="5" style="8" bestFit="1" customWidth="1"/>
    <col min="15366" max="15366" width="5.33203125" style="8" bestFit="1" customWidth="1"/>
    <col min="15367" max="15367" width="3.109375" style="8" bestFit="1" customWidth="1"/>
    <col min="15368" max="15368" width="9" style="8" customWidth="1"/>
    <col min="15369" max="15369" width="7" style="8" bestFit="1" customWidth="1"/>
    <col min="15370" max="15370" width="6" style="8" bestFit="1" customWidth="1"/>
    <col min="15371" max="15371" width="16.109375" style="8" customWidth="1"/>
    <col min="15372" max="15372" width="5.44140625" style="8" bestFit="1" customWidth="1"/>
    <col min="15373" max="15373" width="17" style="8" customWidth="1"/>
    <col min="15374" max="15378" width="11.44140625" style="8"/>
    <col min="15379" max="15379" width="8.88671875" style="8" bestFit="1" customWidth="1"/>
    <col min="15380" max="15380" width="9.5546875" style="8" bestFit="1" customWidth="1"/>
    <col min="15381" max="15381" width="6.88671875" style="8" bestFit="1" customWidth="1"/>
    <col min="15382" max="15382" width="8.44140625" style="8" bestFit="1" customWidth="1"/>
    <col min="15383" max="15383" width="8" style="8" bestFit="1" customWidth="1"/>
    <col min="15384" max="15384" width="7.5546875" style="8" bestFit="1" customWidth="1"/>
    <col min="15385" max="15385" width="5.5546875" style="8" bestFit="1" customWidth="1"/>
    <col min="15386" max="15615" width="11.44140625" style="8"/>
    <col min="15616" max="15616" width="11.109375" style="8" bestFit="1" customWidth="1"/>
    <col min="15617" max="15617" width="10.33203125" style="8" bestFit="1" customWidth="1"/>
    <col min="15618" max="15618" width="7.109375" style="8" bestFit="1" customWidth="1"/>
    <col min="15619" max="15619" width="12.44140625" style="8" customWidth="1"/>
    <col min="15620" max="15620" width="6.6640625" style="8" bestFit="1" customWidth="1"/>
    <col min="15621" max="15621" width="5" style="8" bestFit="1" customWidth="1"/>
    <col min="15622" max="15622" width="5.33203125" style="8" bestFit="1" customWidth="1"/>
    <col min="15623" max="15623" width="3.109375" style="8" bestFit="1" customWidth="1"/>
    <col min="15624" max="15624" width="9" style="8" customWidth="1"/>
    <col min="15625" max="15625" width="7" style="8" bestFit="1" customWidth="1"/>
    <col min="15626" max="15626" width="6" style="8" bestFit="1" customWidth="1"/>
    <col min="15627" max="15627" width="16.109375" style="8" customWidth="1"/>
    <col min="15628" max="15628" width="5.44140625" style="8" bestFit="1" customWidth="1"/>
    <col min="15629" max="15629" width="17" style="8" customWidth="1"/>
    <col min="15630" max="15634" width="11.44140625" style="8"/>
    <col min="15635" max="15635" width="8.88671875" style="8" bestFit="1" customWidth="1"/>
    <col min="15636" max="15636" width="9.5546875" style="8" bestFit="1" customWidth="1"/>
    <col min="15637" max="15637" width="6.88671875" style="8" bestFit="1" customWidth="1"/>
    <col min="15638" max="15638" width="8.44140625" style="8" bestFit="1" customWidth="1"/>
    <col min="15639" max="15639" width="8" style="8" bestFit="1" customWidth="1"/>
    <col min="15640" max="15640" width="7.5546875" style="8" bestFit="1" customWidth="1"/>
    <col min="15641" max="15641" width="5.5546875" style="8" bestFit="1" customWidth="1"/>
    <col min="15642" max="15871" width="11.44140625" style="8"/>
    <col min="15872" max="15872" width="11.109375" style="8" bestFit="1" customWidth="1"/>
    <col min="15873" max="15873" width="10.33203125" style="8" bestFit="1" customWidth="1"/>
    <col min="15874" max="15874" width="7.109375" style="8" bestFit="1" customWidth="1"/>
    <col min="15875" max="15875" width="12.44140625" style="8" customWidth="1"/>
    <col min="15876" max="15876" width="6.6640625" style="8" bestFit="1" customWidth="1"/>
    <col min="15877" max="15877" width="5" style="8" bestFit="1" customWidth="1"/>
    <col min="15878" max="15878" width="5.33203125" style="8" bestFit="1" customWidth="1"/>
    <col min="15879" max="15879" width="3.109375" style="8" bestFit="1" customWidth="1"/>
    <col min="15880" max="15880" width="9" style="8" customWidth="1"/>
    <col min="15881" max="15881" width="7" style="8" bestFit="1" customWidth="1"/>
    <col min="15882" max="15882" width="6" style="8" bestFit="1" customWidth="1"/>
    <col min="15883" max="15883" width="16.109375" style="8" customWidth="1"/>
    <col min="15884" max="15884" width="5.44140625" style="8" bestFit="1" customWidth="1"/>
    <col min="15885" max="15885" width="17" style="8" customWidth="1"/>
    <col min="15886" max="15890" width="11.44140625" style="8"/>
    <col min="15891" max="15891" width="8.88671875" style="8" bestFit="1" customWidth="1"/>
    <col min="15892" max="15892" width="9.5546875" style="8" bestFit="1" customWidth="1"/>
    <col min="15893" max="15893" width="6.88671875" style="8" bestFit="1" customWidth="1"/>
    <col min="15894" max="15894" width="8.44140625" style="8" bestFit="1" customWidth="1"/>
    <col min="15895" max="15895" width="8" style="8" bestFit="1" customWidth="1"/>
    <col min="15896" max="15896" width="7.5546875" style="8" bestFit="1" customWidth="1"/>
    <col min="15897" max="15897" width="5.5546875" style="8" bestFit="1" customWidth="1"/>
    <col min="15898" max="16127" width="11.44140625" style="8"/>
    <col min="16128" max="16128" width="11.109375" style="8" bestFit="1" customWidth="1"/>
    <col min="16129" max="16129" width="10.33203125" style="8" bestFit="1" customWidth="1"/>
    <col min="16130" max="16130" width="7.109375" style="8" bestFit="1" customWidth="1"/>
    <col min="16131" max="16131" width="12.44140625" style="8" customWidth="1"/>
    <col min="16132" max="16132" width="6.6640625" style="8" bestFit="1" customWidth="1"/>
    <col min="16133" max="16133" width="5" style="8" bestFit="1" customWidth="1"/>
    <col min="16134" max="16134" width="5.33203125" style="8" bestFit="1" customWidth="1"/>
    <col min="16135" max="16135" width="3.109375" style="8" bestFit="1" customWidth="1"/>
    <col min="16136" max="16136" width="9" style="8" customWidth="1"/>
    <col min="16137" max="16137" width="7" style="8" bestFit="1" customWidth="1"/>
    <col min="16138" max="16138" width="6" style="8" bestFit="1" customWidth="1"/>
    <col min="16139" max="16139" width="16.109375" style="8" customWidth="1"/>
    <col min="16140" max="16140" width="5.44140625" style="8" bestFit="1" customWidth="1"/>
    <col min="16141" max="16141" width="17" style="8" customWidth="1"/>
    <col min="16142" max="16146" width="11.44140625" style="8"/>
    <col min="16147" max="16147" width="8.88671875" style="8" bestFit="1" customWidth="1"/>
    <col min="16148" max="16148" width="9.5546875" style="8" bestFit="1" customWidth="1"/>
    <col min="16149" max="16149" width="6.88671875" style="8" bestFit="1" customWidth="1"/>
    <col min="16150" max="16150" width="8.44140625" style="8" bestFit="1" customWidth="1"/>
    <col min="16151" max="16151" width="8" style="8" bestFit="1" customWidth="1"/>
    <col min="16152" max="16152" width="7.5546875" style="8" bestFit="1" customWidth="1"/>
    <col min="16153" max="16153" width="5.5546875" style="8" bestFit="1" customWidth="1"/>
    <col min="16154" max="16383" width="11.44140625" style="8"/>
    <col min="16384" max="16384" width="11.5546875" style="8" customWidth="1"/>
  </cols>
  <sheetData>
    <row r="2" spans="2:60" ht="18.75" customHeight="1" x14ac:dyDescent="0.3">
      <c r="B2" s="337" t="s">
        <v>103</v>
      </c>
      <c r="C2" s="337"/>
      <c r="D2" s="337"/>
      <c r="E2" s="337"/>
      <c r="F2" s="338" t="str">
        <f>"Dethlefstwiete Maikstraße"</f>
        <v>Dethlefstwiete Maikstraße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5" t="s">
        <v>101</v>
      </c>
      <c r="R2" s="335"/>
      <c r="S2" s="220">
        <f ca="1">TODAY()</f>
        <v>46209</v>
      </c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U2" s="332"/>
      <c r="AV2" s="332"/>
      <c r="AW2" s="332"/>
      <c r="AX2" s="332"/>
      <c r="AY2" s="332"/>
      <c r="AZ2" s="332"/>
      <c r="BA2" s="332"/>
      <c r="BB2" s="332"/>
      <c r="BC2" s="332"/>
      <c r="BD2" s="332"/>
      <c r="BE2" s="332"/>
      <c r="BF2" s="332"/>
      <c r="BG2" s="332"/>
      <c r="BH2" s="332"/>
    </row>
    <row r="3" spans="2:60" ht="18.75" customHeight="1" x14ac:dyDescent="0.3">
      <c r="B3" s="337" t="s">
        <v>64</v>
      </c>
      <c r="C3" s="337"/>
      <c r="D3" s="337"/>
      <c r="E3" s="337"/>
      <c r="F3" s="338" t="str">
        <f>"S-23/0118"</f>
        <v>S-23/0118</v>
      </c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U3" s="332"/>
      <c r="AV3" s="332"/>
      <c r="AW3" s="332"/>
      <c r="AX3" s="332"/>
      <c r="AY3" s="332"/>
      <c r="AZ3" s="332"/>
      <c r="BA3" s="332"/>
      <c r="BB3" s="332"/>
      <c r="BC3" s="332"/>
      <c r="BD3" s="332"/>
      <c r="BE3" s="332"/>
      <c r="BF3" s="332"/>
      <c r="BG3" s="332"/>
      <c r="BH3" s="332"/>
    </row>
    <row r="4" spans="2:60" ht="14.25" customHeight="1" x14ac:dyDescent="0.3"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G4" s="322"/>
      <c r="AH4" s="322"/>
      <c r="AI4" s="322"/>
      <c r="AJ4" s="322"/>
      <c r="AK4" s="322"/>
      <c r="AU4" s="332"/>
      <c r="AV4" s="332"/>
      <c r="AW4" s="332"/>
      <c r="AX4" s="332"/>
      <c r="AY4" s="332"/>
      <c r="AZ4" s="332"/>
      <c r="BA4" s="332"/>
      <c r="BB4" s="332"/>
      <c r="BC4" s="332"/>
      <c r="BD4" s="332"/>
      <c r="BE4" s="332"/>
      <c r="BF4" s="332"/>
      <c r="BG4" s="332"/>
      <c r="BH4" s="332"/>
    </row>
    <row r="5" spans="2:60" ht="18.75" customHeight="1" x14ac:dyDescent="0.3"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U5" s="332"/>
      <c r="AV5" s="332"/>
      <c r="AW5" s="332"/>
      <c r="AX5" s="332"/>
      <c r="AY5" s="332"/>
      <c r="AZ5" s="332"/>
      <c r="BA5" s="332"/>
      <c r="BB5" s="332"/>
      <c r="BC5" s="332"/>
      <c r="BD5" s="332"/>
      <c r="BE5" s="332"/>
      <c r="BF5" s="332"/>
      <c r="BG5" s="332"/>
      <c r="BH5" s="332"/>
    </row>
    <row r="6" spans="2:60" ht="18.75" customHeight="1" x14ac:dyDescent="0.3"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U6" s="332"/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2"/>
      <c r="BG6" s="332"/>
      <c r="BH6" s="332"/>
    </row>
    <row r="7" spans="2:60" ht="18.75" customHeight="1" x14ac:dyDescent="0.3"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U7" s="332"/>
      <c r="AV7" s="332"/>
      <c r="AW7" s="332"/>
      <c r="AX7" s="332"/>
      <c r="AY7" s="332"/>
      <c r="AZ7" s="332"/>
      <c r="BA7" s="332"/>
      <c r="BB7" s="332"/>
      <c r="BC7" s="332"/>
      <c r="BD7" s="332"/>
      <c r="BE7" s="332"/>
      <c r="BF7" s="332"/>
      <c r="BG7" s="332"/>
      <c r="BH7" s="332"/>
    </row>
    <row r="8" spans="2:60" ht="18.75" customHeight="1" x14ac:dyDescent="0.3"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U8" s="332"/>
      <c r="AV8" s="332"/>
      <c r="AW8" s="332"/>
      <c r="AX8" s="332"/>
      <c r="AY8" s="332"/>
      <c r="AZ8" s="332"/>
      <c r="BA8" s="332"/>
      <c r="BB8" s="332"/>
      <c r="BC8" s="332"/>
      <c r="BD8" s="332"/>
      <c r="BE8" s="332"/>
      <c r="BF8" s="332"/>
      <c r="BG8" s="332"/>
      <c r="BH8" s="332"/>
    </row>
    <row r="9" spans="2:60" ht="18.75" customHeight="1" x14ac:dyDescent="0.3"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U9" s="332"/>
      <c r="AV9" s="332"/>
      <c r="AW9" s="332"/>
      <c r="AX9" s="332"/>
      <c r="AY9" s="332"/>
      <c r="AZ9" s="332"/>
      <c r="BA9" s="332"/>
      <c r="BB9" s="332"/>
      <c r="BC9" s="332"/>
      <c r="BD9" s="332"/>
      <c r="BE9" s="332"/>
      <c r="BF9" s="332"/>
      <c r="BG9" s="332"/>
      <c r="BH9" s="332"/>
    </row>
    <row r="10" spans="2:60" ht="18.75" customHeight="1" x14ac:dyDescent="0.3"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U10" s="332"/>
      <c r="AV10" s="332"/>
      <c r="AW10" s="332"/>
      <c r="AX10" s="332"/>
      <c r="AY10" s="332"/>
      <c r="AZ10" s="332"/>
      <c r="BA10" s="332"/>
      <c r="BB10" s="332"/>
      <c r="BC10" s="332"/>
      <c r="BD10" s="332"/>
      <c r="BE10" s="332"/>
      <c r="BF10" s="332"/>
      <c r="BG10" s="332"/>
      <c r="BH10" s="332"/>
    </row>
    <row r="11" spans="2:60" ht="14.25" customHeight="1" x14ac:dyDescent="0.3"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G11" s="322"/>
      <c r="AH11" s="322"/>
      <c r="AI11" s="322"/>
      <c r="AJ11" s="322"/>
      <c r="AK11" s="322"/>
      <c r="AU11" s="332"/>
      <c r="AV11" s="332"/>
      <c r="AW11" s="332"/>
      <c r="AX11" s="332"/>
      <c r="AY11" s="332"/>
      <c r="AZ11" s="332"/>
      <c r="BA11" s="332"/>
      <c r="BB11" s="332"/>
      <c r="BC11" s="332"/>
      <c r="BD11" s="332"/>
      <c r="BE11" s="332"/>
      <c r="BF11" s="332"/>
      <c r="BG11" s="332"/>
      <c r="BH11" s="332"/>
    </row>
    <row r="12" spans="2:60" ht="14.25" customHeight="1" x14ac:dyDescent="0.3">
      <c r="C12" s="82"/>
      <c r="D12" s="82"/>
      <c r="E12" s="82"/>
      <c r="F12" s="82"/>
      <c r="J12" s="82"/>
      <c r="N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G12" s="82"/>
      <c r="AH12" s="82"/>
      <c r="AI12" s="82"/>
      <c r="AJ12" s="82"/>
      <c r="AK12" s="82"/>
      <c r="AU12" s="9"/>
      <c r="AV12" s="9"/>
      <c r="AW12" s="9"/>
      <c r="AX12" s="116"/>
      <c r="AY12" s="116"/>
      <c r="AZ12" s="116"/>
      <c r="BA12" s="116"/>
      <c r="BB12" s="116"/>
      <c r="BC12" s="85"/>
      <c r="BD12" s="10"/>
      <c r="BE12" s="11"/>
    </row>
    <row r="13" spans="2:60" ht="18.75" customHeight="1" x14ac:dyDescent="0.3">
      <c r="B13" s="331" t="s">
        <v>104</v>
      </c>
      <c r="C13" s="331"/>
      <c r="D13" s="331"/>
      <c r="E13" s="331"/>
      <c r="F13" s="330">
        <v>79306117</v>
      </c>
      <c r="G13" s="330"/>
      <c r="H13" s="330"/>
      <c r="I13" s="330"/>
      <c r="J13" s="330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U13" s="327" t="s">
        <v>0</v>
      </c>
      <c r="AV13" s="327"/>
      <c r="AW13" s="336" t="str">
        <f>F2</f>
        <v>Dethlefstwiete Maikstraße</v>
      </c>
      <c r="AX13" s="336"/>
      <c r="AY13" s="336"/>
      <c r="AZ13" s="336"/>
      <c r="BA13" s="327" t="s">
        <v>63</v>
      </c>
      <c r="BB13" s="327"/>
      <c r="BC13" s="326">
        <f>F13</f>
        <v>79306117</v>
      </c>
      <c r="BD13" s="326"/>
      <c r="BE13" s="327" t="s">
        <v>58</v>
      </c>
      <c r="BF13" s="327"/>
      <c r="BG13" s="333">
        <f ca="1">TODAY()</f>
        <v>46209</v>
      </c>
      <c r="BH13" s="333"/>
    </row>
    <row r="14" spans="2:60" ht="18.75" customHeight="1" x14ac:dyDescent="0.3">
      <c r="B14" s="331" t="s">
        <v>108</v>
      </c>
      <c r="C14" s="331"/>
      <c r="D14" s="331"/>
      <c r="E14" s="331"/>
      <c r="F14" s="330">
        <v>79301136</v>
      </c>
      <c r="G14" s="330"/>
      <c r="H14" s="330"/>
      <c r="I14" s="330"/>
      <c r="J14" s="330"/>
      <c r="K14" s="331" t="s">
        <v>71</v>
      </c>
      <c r="L14" s="331"/>
      <c r="M14" s="331"/>
      <c r="N14" s="334"/>
      <c r="O14" s="334"/>
      <c r="P14" s="334"/>
      <c r="Q14" s="335" t="s">
        <v>20</v>
      </c>
      <c r="R14" s="335"/>
      <c r="S14" s="119"/>
      <c r="T14" s="117"/>
      <c r="U14" s="118"/>
      <c r="V14" s="118"/>
      <c r="W14" s="118"/>
      <c r="X14" s="117"/>
      <c r="Y14" s="117"/>
      <c r="Z14" s="117"/>
      <c r="AA14" s="117"/>
      <c r="AB14" s="117"/>
      <c r="AC14" s="117"/>
      <c r="AD14" s="117"/>
      <c r="AE14" s="117"/>
      <c r="AF14" s="117"/>
      <c r="AU14" s="327" t="s">
        <v>64</v>
      </c>
      <c r="AV14" s="327"/>
      <c r="AW14" s="336" t="str">
        <f>F3</f>
        <v>S-23/0118</v>
      </c>
      <c r="AX14" s="336"/>
      <c r="AY14" s="336"/>
      <c r="AZ14" s="336"/>
      <c r="BA14" s="327" t="s">
        <v>108</v>
      </c>
      <c r="BB14" s="327"/>
      <c r="BC14" s="326">
        <f>F14</f>
        <v>79301136</v>
      </c>
      <c r="BD14" s="326"/>
      <c r="BE14" s="327" t="s">
        <v>71</v>
      </c>
      <c r="BF14" s="327"/>
      <c r="BG14" s="326">
        <f>N14</f>
        <v>0</v>
      </c>
      <c r="BH14" s="328"/>
    </row>
    <row r="15" spans="2:60" ht="18.75" customHeight="1" x14ac:dyDescent="0.3">
      <c r="B15" s="329" t="s">
        <v>109</v>
      </c>
      <c r="C15" s="329"/>
      <c r="D15" s="329"/>
      <c r="E15" s="329"/>
      <c r="F15" s="330">
        <v>79301135</v>
      </c>
      <c r="G15" s="330"/>
      <c r="H15" s="330"/>
      <c r="I15" s="330"/>
      <c r="J15" s="330"/>
      <c r="K15" s="331" t="s">
        <v>107</v>
      </c>
      <c r="L15" s="331"/>
      <c r="M15" s="331"/>
      <c r="N15" s="330"/>
      <c r="O15" s="330"/>
      <c r="P15" s="330"/>
      <c r="Q15" s="84"/>
      <c r="R15" s="84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U15" s="332"/>
      <c r="AV15" s="332"/>
      <c r="AW15" s="332"/>
      <c r="AX15" s="332"/>
      <c r="AY15" s="332"/>
      <c r="AZ15" s="332"/>
      <c r="BA15" s="327" t="s">
        <v>109</v>
      </c>
      <c r="BB15" s="327"/>
      <c r="BC15" s="326">
        <f>F15</f>
        <v>79301135</v>
      </c>
      <c r="BD15" s="328"/>
      <c r="BE15" s="327" t="s">
        <v>110</v>
      </c>
      <c r="BF15" s="327"/>
      <c r="BG15" s="326">
        <f>N15</f>
        <v>0</v>
      </c>
      <c r="BH15" s="328"/>
    </row>
    <row r="16" spans="2:60" ht="14.25" customHeight="1" thickBot="1" x14ac:dyDescent="0.35">
      <c r="B16" s="322"/>
      <c r="C16" s="322"/>
      <c r="D16" s="322"/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U16" s="9"/>
      <c r="AV16" s="9"/>
      <c r="AW16" s="9"/>
      <c r="AX16" s="85"/>
      <c r="AY16" s="85"/>
      <c r="AZ16" s="85"/>
      <c r="BA16" s="85"/>
      <c r="BB16" s="85"/>
      <c r="BC16" s="85"/>
      <c r="BD16" s="12"/>
      <c r="BE16" s="13"/>
      <c r="BF16" s="14"/>
      <c r="BG16" s="14"/>
      <c r="BH16" s="14"/>
    </row>
    <row r="17" spans="2:60" ht="15.75" customHeight="1" thickTop="1" thickBot="1" x14ac:dyDescent="0.35">
      <c r="B17" s="285" t="s">
        <v>102</v>
      </c>
      <c r="C17" s="307" t="s">
        <v>66</v>
      </c>
      <c r="D17" s="308"/>
      <c r="E17" s="308"/>
      <c r="F17" s="308"/>
      <c r="G17" s="308"/>
      <c r="H17" s="308"/>
      <c r="I17" s="308"/>
      <c r="J17" s="308"/>
      <c r="K17" s="308"/>
      <c r="L17" s="308"/>
      <c r="M17" s="308"/>
      <c r="N17" s="308"/>
      <c r="O17" s="309"/>
      <c r="P17" s="310" t="s">
        <v>68</v>
      </c>
      <c r="Q17" s="310"/>
      <c r="R17" s="311"/>
      <c r="S17" s="323" t="s">
        <v>67</v>
      </c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5"/>
      <c r="AG17" s="305"/>
      <c r="AH17" s="305"/>
      <c r="AI17" s="305"/>
      <c r="AJ17" s="305"/>
      <c r="AK17" s="306"/>
      <c r="AL17" s="15"/>
      <c r="AU17" s="307" t="s">
        <v>66</v>
      </c>
      <c r="AV17" s="308"/>
      <c r="AW17" s="308"/>
      <c r="AX17" s="308"/>
      <c r="AY17" s="308"/>
      <c r="AZ17" s="308"/>
      <c r="BA17" s="308"/>
      <c r="BB17" s="308"/>
      <c r="BC17" s="309"/>
      <c r="BD17" s="310" t="s">
        <v>39</v>
      </c>
      <c r="BE17" s="310"/>
      <c r="BF17" s="310"/>
      <c r="BG17" s="310"/>
      <c r="BH17" s="311"/>
    </row>
    <row r="18" spans="2:60" ht="48.75" customHeight="1" x14ac:dyDescent="0.3">
      <c r="B18" s="286"/>
      <c r="C18" s="312" t="s">
        <v>119</v>
      </c>
      <c r="D18" s="314" t="s">
        <v>19</v>
      </c>
      <c r="E18" s="316" t="s">
        <v>76</v>
      </c>
      <c r="F18" s="284"/>
      <c r="G18" s="316" t="s">
        <v>113</v>
      </c>
      <c r="H18" s="284"/>
      <c r="I18" s="303" t="s">
        <v>13</v>
      </c>
      <c r="J18" s="283" t="s">
        <v>78</v>
      </c>
      <c r="K18" s="284"/>
      <c r="L18" s="296" t="s">
        <v>31</v>
      </c>
      <c r="M18" s="297"/>
      <c r="N18" s="303" t="s">
        <v>118</v>
      </c>
      <c r="O18" s="275" t="s">
        <v>65</v>
      </c>
      <c r="P18" s="277" t="s">
        <v>95</v>
      </c>
      <c r="Q18" s="279" t="s">
        <v>29</v>
      </c>
      <c r="R18" s="281" t="s">
        <v>100</v>
      </c>
      <c r="S18" s="292" t="s">
        <v>117</v>
      </c>
      <c r="T18" s="294" t="s">
        <v>88</v>
      </c>
      <c r="U18" s="296" t="s">
        <v>90</v>
      </c>
      <c r="V18" s="297"/>
      <c r="W18" s="298" t="s">
        <v>98</v>
      </c>
      <c r="X18" s="298" t="s">
        <v>89</v>
      </c>
      <c r="Y18" s="300" t="s">
        <v>4</v>
      </c>
      <c r="Z18" s="301"/>
      <c r="AA18" s="302"/>
      <c r="AB18" s="287" t="s">
        <v>114</v>
      </c>
      <c r="AC18" s="289" t="s">
        <v>97</v>
      </c>
      <c r="AD18" s="289" t="s">
        <v>28</v>
      </c>
      <c r="AE18" s="137" t="s">
        <v>56</v>
      </c>
      <c r="AF18" s="291" t="s">
        <v>5</v>
      </c>
      <c r="AG18" s="320" t="s">
        <v>72</v>
      </c>
      <c r="AH18" s="321"/>
      <c r="AI18" s="296" t="s">
        <v>77</v>
      </c>
      <c r="AJ18" s="297"/>
      <c r="AK18" s="138" t="s">
        <v>23</v>
      </c>
      <c r="AU18" s="16" t="s">
        <v>1</v>
      </c>
      <c r="AV18" s="17" t="s">
        <v>19</v>
      </c>
      <c r="AW18" s="269" t="s">
        <v>76</v>
      </c>
      <c r="AX18" s="270"/>
      <c r="AY18" s="269" t="s">
        <v>75</v>
      </c>
      <c r="AZ18" s="270"/>
      <c r="BA18" s="18" t="s">
        <v>13</v>
      </c>
      <c r="BB18" s="271" t="s">
        <v>78</v>
      </c>
      <c r="BC18" s="272"/>
      <c r="BD18" s="273" t="s">
        <v>118</v>
      </c>
      <c r="BE18" s="17" t="s">
        <v>65</v>
      </c>
      <c r="BF18" s="318" t="s">
        <v>68</v>
      </c>
      <c r="BG18" s="319"/>
      <c r="BH18" s="19" t="s">
        <v>81</v>
      </c>
    </row>
    <row r="19" spans="2:60" ht="22.8" x14ac:dyDescent="0.3">
      <c r="B19" s="286"/>
      <c r="C19" s="313"/>
      <c r="D19" s="315"/>
      <c r="E19" s="139" t="s">
        <v>73</v>
      </c>
      <c r="F19" s="140" t="s">
        <v>74</v>
      </c>
      <c r="G19" s="141" t="s">
        <v>73</v>
      </c>
      <c r="H19" s="140" t="s">
        <v>74</v>
      </c>
      <c r="I19" s="317"/>
      <c r="J19" s="142" t="s">
        <v>2</v>
      </c>
      <c r="K19" s="143" t="s">
        <v>3</v>
      </c>
      <c r="L19" s="144" t="s">
        <v>6</v>
      </c>
      <c r="M19" s="143" t="s">
        <v>21</v>
      </c>
      <c r="N19" s="304"/>
      <c r="O19" s="276"/>
      <c r="P19" s="278"/>
      <c r="Q19" s="280"/>
      <c r="R19" s="282"/>
      <c r="S19" s="293"/>
      <c r="T19" s="295"/>
      <c r="U19" s="145" t="s">
        <v>92</v>
      </c>
      <c r="V19" s="146" t="s">
        <v>91</v>
      </c>
      <c r="W19" s="299"/>
      <c r="X19" s="299"/>
      <c r="Y19" s="162" t="s">
        <v>16</v>
      </c>
      <c r="Z19" s="147" t="s">
        <v>93</v>
      </c>
      <c r="AA19" s="146" t="s">
        <v>94</v>
      </c>
      <c r="AB19" s="288"/>
      <c r="AC19" s="290"/>
      <c r="AD19" s="290"/>
      <c r="AE19" s="163" t="s">
        <v>8</v>
      </c>
      <c r="AF19" s="282"/>
      <c r="AG19" s="148" t="s">
        <v>27</v>
      </c>
      <c r="AH19" s="164" t="s">
        <v>32</v>
      </c>
      <c r="AI19" s="145" t="s">
        <v>26</v>
      </c>
      <c r="AJ19" s="146" t="s">
        <v>70</v>
      </c>
      <c r="AK19" s="149" t="s">
        <v>24</v>
      </c>
      <c r="AU19" s="20" t="s">
        <v>18</v>
      </c>
      <c r="AV19" s="21"/>
      <c r="AW19" s="22" t="s">
        <v>73</v>
      </c>
      <c r="AX19" s="23" t="s">
        <v>74</v>
      </c>
      <c r="AY19" s="22" t="s">
        <v>73</v>
      </c>
      <c r="AZ19" s="23" t="s">
        <v>74</v>
      </c>
      <c r="BA19" s="25"/>
      <c r="BB19" s="24" t="s">
        <v>2</v>
      </c>
      <c r="BC19" s="26" t="s">
        <v>3</v>
      </c>
      <c r="BD19" s="274"/>
      <c r="BE19" s="27"/>
      <c r="BF19" s="28" t="s">
        <v>80</v>
      </c>
      <c r="BG19" s="29" t="s">
        <v>79</v>
      </c>
      <c r="BH19" s="30" t="s">
        <v>79</v>
      </c>
    </row>
    <row r="20" spans="2:60" ht="15" thickBot="1" x14ac:dyDescent="0.35">
      <c r="B20" s="286"/>
      <c r="C20" s="136" t="s">
        <v>120</v>
      </c>
      <c r="D20" s="129" t="s">
        <v>25</v>
      </c>
      <c r="E20" s="241" t="s">
        <v>9</v>
      </c>
      <c r="F20" s="34" t="s">
        <v>10</v>
      </c>
      <c r="G20" s="33" t="s">
        <v>9</v>
      </c>
      <c r="H20" s="114" t="s">
        <v>10</v>
      </c>
      <c r="I20" s="126" t="s">
        <v>12</v>
      </c>
      <c r="J20" s="36" t="s">
        <v>30</v>
      </c>
      <c r="K20" s="37" t="s">
        <v>96</v>
      </c>
      <c r="L20" s="38" t="s">
        <v>30</v>
      </c>
      <c r="M20" s="49" t="s">
        <v>30</v>
      </c>
      <c r="N20" s="38" t="s">
        <v>30</v>
      </c>
      <c r="O20" s="39" t="s">
        <v>9</v>
      </c>
      <c r="P20" s="35" t="s">
        <v>25</v>
      </c>
      <c r="Q20" s="36" t="s">
        <v>106</v>
      </c>
      <c r="R20" s="40" t="s">
        <v>55</v>
      </c>
      <c r="S20" s="41" t="s">
        <v>25</v>
      </c>
      <c r="T20" s="42" t="s">
        <v>55</v>
      </c>
      <c r="U20" s="43" t="s">
        <v>9</v>
      </c>
      <c r="V20" s="44" t="s">
        <v>9</v>
      </c>
      <c r="W20" s="45" t="s">
        <v>99</v>
      </c>
      <c r="X20" s="45" t="s">
        <v>9</v>
      </c>
      <c r="Y20" s="38" t="s">
        <v>30</v>
      </c>
      <c r="Z20" s="36" t="s">
        <v>30</v>
      </c>
      <c r="AA20" s="37" t="s">
        <v>30</v>
      </c>
      <c r="AB20" s="46" t="s">
        <v>9</v>
      </c>
      <c r="AC20" s="46" t="s">
        <v>9</v>
      </c>
      <c r="AD20" s="46" t="s">
        <v>9</v>
      </c>
      <c r="AE20" s="38" t="s">
        <v>30</v>
      </c>
      <c r="AF20" s="40" t="s">
        <v>30</v>
      </c>
      <c r="AG20" s="47" t="s">
        <v>22</v>
      </c>
      <c r="AH20" s="48" t="s">
        <v>22</v>
      </c>
      <c r="AI20" s="38" t="s">
        <v>30</v>
      </c>
      <c r="AJ20" s="155" t="s">
        <v>30</v>
      </c>
      <c r="AK20" s="156" t="s">
        <v>25</v>
      </c>
      <c r="AU20" s="31"/>
      <c r="AV20" s="32"/>
      <c r="AW20" s="33" t="s">
        <v>9</v>
      </c>
      <c r="AX20" s="34" t="s">
        <v>10</v>
      </c>
      <c r="AY20" s="33" t="s">
        <v>9</v>
      </c>
      <c r="AZ20" s="34" t="s">
        <v>10</v>
      </c>
      <c r="BA20" s="35" t="s">
        <v>12</v>
      </c>
      <c r="BB20" s="36" t="s">
        <v>30</v>
      </c>
      <c r="BC20" s="40" t="s">
        <v>1</v>
      </c>
      <c r="BD20" s="38" t="s">
        <v>30</v>
      </c>
      <c r="BE20" s="49" t="s">
        <v>9</v>
      </c>
      <c r="BF20" s="50"/>
      <c r="BG20" s="51"/>
      <c r="BH20" s="52"/>
    </row>
    <row r="21" spans="2:60" x14ac:dyDescent="0.3">
      <c r="B21" s="285">
        <f>F13</f>
        <v>79306117</v>
      </c>
      <c r="C21" s="229"/>
      <c r="D21" s="245" t="s">
        <v>149</v>
      </c>
      <c r="E21" s="243">
        <f t="shared" ref="E21:E30" si="0">IF(G21&lt;&gt;"",$N$14-G21,"")</f>
        <v>-57.4</v>
      </c>
      <c r="F21" s="171">
        <f t="shared" ref="F21:F36" si="1">IF(H21=12,12,IF(H21=1,11,IF(H21=2,10,IF(H21=3,9,IF(H21=4,8,IF(H21=5,7,IF(H21=6,6,IF(H21=7,5,IF(H21=8,4,IF(H21=9,3,IF(H21=10,2,IF(H21=11,1,IF(H21="","")))))))))))))</f>
        <v>9</v>
      </c>
      <c r="G21" s="229">
        <v>57.4</v>
      </c>
      <c r="H21" s="229">
        <v>3</v>
      </c>
      <c r="I21" s="232">
        <v>150</v>
      </c>
      <c r="J21" s="54"/>
      <c r="K21" s="238"/>
      <c r="L21" s="238" t="s">
        <v>170</v>
      </c>
      <c r="M21" s="55"/>
      <c r="N21" s="56"/>
      <c r="O21" s="234">
        <v>0</v>
      </c>
      <c r="P21" s="57"/>
      <c r="Q21" s="58"/>
      <c r="R21" s="59"/>
      <c r="S21" s="228" t="s">
        <v>156</v>
      </c>
      <c r="T21" s="228" t="s">
        <v>132</v>
      </c>
      <c r="U21" s="221"/>
      <c r="V21" s="64"/>
      <c r="W21" s="222"/>
      <c r="X21" s="223"/>
      <c r="Y21" s="57"/>
      <c r="Z21" s="58"/>
      <c r="AA21" s="61"/>
      <c r="AB21" s="224"/>
      <c r="AC21" s="224"/>
      <c r="AD21" s="224"/>
      <c r="AE21" s="57"/>
      <c r="AF21" s="62"/>
      <c r="AG21" s="63"/>
      <c r="AH21" s="64"/>
      <c r="AI21" s="190" t="str">
        <f>IF(OR(U21&gt;=5.1,V21&gt;=5.1),"x",IF(OR(AND(U21&lt;=5,U21&gt;0.1),AND(V21&lt;=5,V21&gt;0.1)),"-",IF(U21&lt;0.1,"")))</f>
        <v/>
      </c>
      <c r="AJ21" s="64"/>
      <c r="AK21" s="165"/>
      <c r="AU21" s="192">
        <f t="shared" ref="AU21:BC36" si="2">C21</f>
        <v>0</v>
      </c>
      <c r="AV21" s="171" t="str">
        <f t="shared" si="2"/>
        <v>RV01</v>
      </c>
      <c r="AW21" s="7">
        <f>E21</f>
        <v>-57.4</v>
      </c>
      <c r="AX21" s="171">
        <f t="shared" si="2"/>
        <v>9</v>
      </c>
      <c r="AY21" s="193">
        <f t="shared" si="2"/>
        <v>57.4</v>
      </c>
      <c r="AZ21" s="171">
        <f t="shared" si="2"/>
        <v>3</v>
      </c>
      <c r="BA21" s="194">
        <f t="shared" si="2"/>
        <v>150</v>
      </c>
      <c r="BB21" s="195">
        <f t="shared" si="2"/>
        <v>0</v>
      </c>
      <c r="BC21" s="196">
        <f t="shared" si="2"/>
        <v>0</v>
      </c>
      <c r="BD21" s="197">
        <f t="shared" ref="BD21:BE36" si="3">N21</f>
        <v>0</v>
      </c>
      <c r="BE21" s="198">
        <f t="shared" si="3"/>
        <v>0</v>
      </c>
      <c r="BF21" s="199"/>
      <c r="BG21" s="200">
        <f>R21</f>
        <v>0</v>
      </c>
      <c r="BH21" s="65"/>
    </row>
    <row r="22" spans="2:60" x14ac:dyDescent="0.3">
      <c r="B22" s="286"/>
      <c r="C22" s="230"/>
      <c r="D22" s="246" t="s">
        <v>126</v>
      </c>
      <c r="E22" s="243">
        <f t="shared" si="0"/>
        <v>-56.8</v>
      </c>
      <c r="F22" s="171">
        <f t="shared" si="1"/>
        <v>3</v>
      </c>
      <c r="G22" s="231">
        <v>56.8</v>
      </c>
      <c r="H22" s="230">
        <v>9</v>
      </c>
      <c r="I22" s="230">
        <v>150</v>
      </c>
      <c r="J22" s="54"/>
      <c r="K22" s="230"/>
      <c r="L22" s="230" t="s">
        <v>170</v>
      </c>
      <c r="M22" s="55"/>
      <c r="N22" s="56"/>
      <c r="O22" s="231">
        <v>1</v>
      </c>
      <c r="P22" s="57"/>
      <c r="Q22" s="58"/>
      <c r="R22" s="59"/>
      <c r="S22" s="228" t="s">
        <v>156</v>
      </c>
      <c r="T22" s="228" t="s">
        <v>132</v>
      </c>
      <c r="U22" s="63"/>
      <c r="V22" s="64"/>
      <c r="W22" s="222"/>
      <c r="X22" s="223"/>
      <c r="Y22" s="57"/>
      <c r="Z22" s="67"/>
      <c r="AA22" s="68"/>
      <c r="AB22" s="224"/>
      <c r="AC22" s="224"/>
      <c r="AD22" s="224"/>
      <c r="AE22" s="57"/>
      <c r="AF22" s="69"/>
      <c r="AG22" s="63"/>
      <c r="AH22" s="64"/>
      <c r="AI22" s="190" t="str">
        <f t="shared" ref="AI22:AI36" si="4">IF(OR(U22&gt;=5.1,V22&gt;=5.1),"x",IF(OR(AND(U22&lt;=5,U22&gt;0.1),AND(V22&lt;=5,V22&gt;0.1)),"-",IF(U22&lt;0.1,"")))</f>
        <v/>
      </c>
      <c r="AJ22" s="64"/>
      <c r="AK22" s="166"/>
      <c r="AU22" s="192">
        <f t="shared" si="2"/>
        <v>0</v>
      </c>
      <c r="AV22" s="171" t="str">
        <f t="shared" si="2"/>
        <v>RV02</v>
      </c>
      <c r="AW22" s="7">
        <f t="shared" si="2"/>
        <v>-56.8</v>
      </c>
      <c r="AX22" s="171">
        <f>F22</f>
        <v>3</v>
      </c>
      <c r="AY22" s="193">
        <f t="shared" si="2"/>
        <v>56.8</v>
      </c>
      <c r="AZ22" s="171">
        <f t="shared" si="2"/>
        <v>9</v>
      </c>
      <c r="BA22" s="194">
        <f t="shared" si="2"/>
        <v>150</v>
      </c>
      <c r="BB22" s="195">
        <f t="shared" si="2"/>
        <v>0</v>
      </c>
      <c r="BC22" s="196">
        <f t="shared" si="2"/>
        <v>0</v>
      </c>
      <c r="BD22" s="197">
        <f t="shared" si="3"/>
        <v>0</v>
      </c>
      <c r="BE22" s="201">
        <f t="shared" si="3"/>
        <v>1</v>
      </c>
      <c r="BF22" s="199"/>
      <c r="BG22" s="200">
        <f t="shared" ref="BG22:BG36" si="5">R22</f>
        <v>0</v>
      </c>
      <c r="BH22" s="65"/>
    </row>
    <row r="23" spans="2:60" x14ac:dyDescent="0.3">
      <c r="B23" s="286"/>
      <c r="C23" s="230"/>
      <c r="D23" s="246" t="s">
        <v>165</v>
      </c>
      <c r="E23" s="243">
        <f t="shared" si="0"/>
        <v>-55.5</v>
      </c>
      <c r="F23" s="171">
        <f t="shared" si="1"/>
        <v>3</v>
      </c>
      <c r="G23" s="231">
        <v>55.5</v>
      </c>
      <c r="H23" s="230">
        <v>9</v>
      </c>
      <c r="I23" s="230">
        <v>150</v>
      </c>
      <c r="J23" s="70"/>
      <c r="K23" s="230" t="s">
        <v>170</v>
      </c>
      <c r="L23" s="230"/>
      <c r="M23" s="55"/>
      <c r="N23" s="56"/>
      <c r="O23" s="231">
        <v>14</v>
      </c>
      <c r="P23" s="57"/>
      <c r="Q23" s="58"/>
      <c r="R23" s="59"/>
      <c r="S23" s="228" t="s">
        <v>205</v>
      </c>
      <c r="T23" s="228" t="s">
        <v>132</v>
      </c>
      <c r="U23" s="63"/>
      <c r="V23" s="64"/>
      <c r="W23" s="222"/>
      <c r="X23" s="223"/>
      <c r="Y23" s="57"/>
      <c r="Z23" s="58"/>
      <c r="AA23" s="71"/>
      <c r="AB23" s="224"/>
      <c r="AC23" s="224"/>
      <c r="AD23" s="224"/>
      <c r="AE23" s="57"/>
      <c r="AF23" s="59"/>
      <c r="AG23" s="63"/>
      <c r="AH23" s="64"/>
      <c r="AI23" s="190" t="str">
        <f t="shared" si="4"/>
        <v/>
      </c>
      <c r="AJ23" s="64"/>
      <c r="AK23" s="166"/>
      <c r="AU23" s="192">
        <f t="shared" si="2"/>
        <v>0</v>
      </c>
      <c r="AV23" s="171" t="str">
        <f t="shared" si="2"/>
        <v>HR03</v>
      </c>
      <c r="AW23" s="7">
        <f t="shared" si="2"/>
        <v>-55.5</v>
      </c>
      <c r="AX23" s="171">
        <f t="shared" si="2"/>
        <v>3</v>
      </c>
      <c r="AY23" s="193">
        <f t="shared" si="2"/>
        <v>55.5</v>
      </c>
      <c r="AZ23" s="171">
        <f t="shared" si="2"/>
        <v>9</v>
      </c>
      <c r="BA23" s="194">
        <f t="shared" si="2"/>
        <v>150</v>
      </c>
      <c r="BB23" s="195">
        <f t="shared" si="2"/>
        <v>0</v>
      </c>
      <c r="BC23" s="196" t="str">
        <f t="shared" si="2"/>
        <v>X</v>
      </c>
      <c r="BD23" s="197">
        <f t="shared" si="3"/>
        <v>0</v>
      </c>
      <c r="BE23" s="201">
        <f t="shared" si="3"/>
        <v>14</v>
      </c>
      <c r="BF23" s="199"/>
      <c r="BG23" s="200">
        <f t="shared" si="5"/>
        <v>0</v>
      </c>
      <c r="BH23" s="65"/>
    </row>
    <row r="24" spans="2:60" ht="26.4" x14ac:dyDescent="0.3">
      <c r="B24" s="286"/>
      <c r="C24" s="53"/>
      <c r="D24" s="247" t="s">
        <v>129</v>
      </c>
      <c r="E24" s="243">
        <f t="shared" si="0"/>
        <v>-50</v>
      </c>
      <c r="F24" s="171">
        <f t="shared" si="1"/>
        <v>9</v>
      </c>
      <c r="G24" s="233">
        <v>50</v>
      </c>
      <c r="H24" s="235">
        <v>3</v>
      </c>
      <c r="I24" s="235">
        <v>150</v>
      </c>
      <c r="J24" s="70"/>
      <c r="K24" s="235"/>
      <c r="L24" s="235" t="s">
        <v>170</v>
      </c>
      <c r="M24" s="55"/>
      <c r="N24" s="56"/>
      <c r="O24" s="233">
        <v>4.5</v>
      </c>
      <c r="P24" s="57"/>
      <c r="Q24" s="58"/>
      <c r="R24" s="59"/>
      <c r="S24" s="228" t="s">
        <v>206</v>
      </c>
      <c r="T24" s="228" t="s">
        <v>132</v>
      </c>
      <c r="U24" s="63"/>
      <c r="V24" s="64"/>
      <c r="W24" s="222"/>
      <c r="X24" s="223"/>
      <c r="Y24" s="57"/>
      <c r="Z24" s="58"/>
      <c r="AA24" s="71"/>
      <c r="AB24" s="224"/>
      <c r="AC24" s="224"/>
      <c r="AD24" s="224"/>
      <c r="AE24" s="57"/>
      <c r="AF24" s="59"/>
      <c r="AG24" s="63"/>
      <c r="AH24" s="64"/>
      <c r="AI24" s="190" t="str">
        <f t="shared" si="4"/>
        <v/>
      </c>
      <c r="AJ24" s="64"/>
      <c r="AK24" s="166"/>
      <c r="AU24" s="192">
        <f t="shared" si="2"/>
        <v>0</v>
      </c>
      <c r="AV24" s="171" t="str">
        <f t="shared" si="2"/>
        <v>RV04</v>
      </c>
      <c r="AW24" s="7">
        <f t="shared" si="2"/>
        <v>-50</v>
      </c>
      <c r="AX24" s="171">
        <f t="shared" si="2"/>
        <v>9</v>
      </c>
      <c r="AY24" s="193">
        <f t="shared" si="2"/>
        <v>50</v>
      </c>
      <c r="AZ24" s="171">
        <f t="shared" si="2"/>
        <v>3</v>
      </c>
      <c r="BA24" s="194">
        <f t="shared" si="2"/>
        <v>150</v>
      </c>
      <c r="BB24" s="195">
        <f t="shared" si="2"/>
        <v>0</v>
      </c>
      <c r="BC24" s="196">
        <f t="shared" si="2"/>
        <v>0</v>
      </c>
      <c r="BD24" s="197">
        <f t="shared" si="3"/>
        <v>0</v>
      </c>
      <c r="BE24" s="201">
        <f t="shared" si="3"/>
        <v>4.5</v>
      </c>
      <c r="BF24" s="199"/>
      <c r="BG24" s="200">
        <f t="shared" si="5"/>
        <v>0</v>
      </c>
      <c r="BH24" s="65"/>
    </row>
    <row r="25" spans="2:60" ht="26.4" x14ac:dyDescent="0.3">
      <c r="B25" s="286"/>
      <c r="C25" s="53"/>
      <c r="D25" s="247" t="s">
        <v>198</v>
      </c>
      <c r="E25" s="260">
        <f t="shared" si="0"/>
        <v>-42</v>
      </c>
      <c r="F25" s="261">
        <f t="shared" si="1"/>
        <v>10</v>
      </c>
      <c r="G25" s="233">
        <v>42</v>
      </c>
      <c r="H25" s="235">
        <v>2</v>
      </c>
      <c r="I25" s="235">
        <v>150</v>
      </c>
      <c r="J25" s="67" t="s">
        <v>170</v>
      </c>
      <c r="K25" s="235"/>
      <c r="L25" s="235"/>
      <c r="M25" s="262"/>
      <c r="N25" s="263"/>
      <c r="O25" s="233">
        <v>2.5</v>
      </c>
      <c r="P25" s="57"/>
      <c r="Q25" s="58"/>
      <c r="R25" s="59"/>
      <c r="S25" s="60" t="s">
        <v>207</v>
      </c>
      <c r="T25" s="228" t="s">
        <v>143</v>
      </c>
      <c r="U25" s="63"/>
      <c r="V25" s="64"/>
      <c r="W25" s="222"/>
      <c r="X25" s="223">
        <v>2.5</v>
      </c>
      <c r="Y25" s="57"/>
      <c r="Z25" s="58"/>
      <c r="AA25" s="71"/>
      <c r="AB25" s="224"/>
      <c r="AC25" s="224"/>
      <c r="AD25" s="224"/>
      <c r="AE25" s="57"/>
      <c r="AF25" s="59"/>
      <c r="AG25" s="63"/>
      <c r="AH25" s="64"/>
      <c r="AI25" s="190" t="str">
        <f t="shared" si="4"/>
        <v/>
      </c>
      <c r="AJ25" s="64"/>
      <c r="AK25" s="166"/>
      <c r="AU25" s="192">
        <f t="shared" si="2"/>
        <v>0</v>
      </c>
      <c r="AV25" s="171" t="str">
        <f t="shared" si="2"/>
        <v>SE05</v>
      </c>
      <c r="AW25" s="7">
        <f t="shared" si="2"/>
        <v>-42</v>
      </c>
      <c r="AX25" s="171">
        <f t="shared" si="2"/>
        <v>10</v>
      </c>
      <c r="AY25" s="193">
        <f t="shared" si="2"/>
        <v>42</v>
      </c>
      <c r="AZ25" s="171">
        <f t="shared" si="2"/>
        <v>2</v>
      </c>
      <c r="BA25" s="194">
        <f t="shared" si="2"/>
        <v>150</v>
      </c>
      <c r="BB25" s="195" t="str">
        <f t="shared" si="2"/>
        <v>X</v>
      </c>
      <c r="BC25" s="196">
        <f t="shared" si="2"/>
        <v>0</v>
      </c>
      <c r="BD25" s="197">
        <f t="shared" si="3"/>
        <v>0</v>
      </c>
      <c r="BE25" s="201">
        <f t="shared" si="3"/>
        <v>2.5</v>
      </c>
      <c r="BF25" s="199"/>
      <c r="BG25" s="200">
        <f t="shared" si="5"/>
        <v>0</v>
      </c>
      <c r="BH25" s="65"/>
    </row>
    <row r="26" spans="2:60" x14ac:dyDescent="0.3">
      <c r="B26" s="286"/>
      <c r="C26" s="53"/>
      <c r="D26" s="264" t="s">
        <v>189</v>
      </c>
      <c r="E26" s="260">
        <f t="shared" si="0"/>
        <v>-41.1</v>
      </c>
      <c r="F26" s="261">
        <f t="shared" si="1"/>
        <v>3</v>
      </c>
      <c r="G26" s="239">
        <v>41.1</v>
      </c>
      <c r="H26" s="236">
        <v>9</v>
      </c>
      <c r="I26" s="236">
        <v>150</v>
      </c>
      <c r="J26" s="265" t="s">
        <v>170</v>
      </c>
      <c r="K26" s="236"/>
      <c r="L26" s="236"/>
      <c r="M26" s="262"/>
      <c r="N26" s="263"/>
      <c r="O26" s="239">
        <v>2.2000000000000002</v>
      </c>
      <c r="P26" s="57"/>
      <c r="Q26" s="58"/>
      <c r="R26" s="59"/>
      <c r="S26" s="60" t="s">
        <v>208</v>
      </c>
      <c r="T26" s="228" t="s">
        <v>143</v>
      </c>
      <c r="U26" s="63"/>
      <c r="V26" s="64"/>
      <c r="W26" s="222"/>
      <c r="X26" s="223">
        <v>2.2000000000000002</v>
      </c>
      <c r="Y26" s="57"/>
      <c r="Z26" s="58"/>
      <c r="AA26" s="71"/>
      <c r="AB26" s="224"/>
      <c r="AC26" s="224"/>
      <c r="AD26" s="224"/>
      <c r="AE26" s="57"/>
      <c r="AF26" s="59"/>
      <c r="AG26" s="63"/>
      <c r="AH26" s="64"/>
      <c r="AI26" s="190" t="str">
        <f t="shared" si="4"/>
        <v/>
      </c>
      <c r="AJ26" s="64"/>
      <c r="AK26" s="166"/>
      <c r="AU26" s="192">
        <f t="shared" si="2"/>
        <v>0</v>
      </c>
      <c r="AV26" s="171" t="str">
        <f t="shared" si="2"/>
        <v>SE06</v>
      </c>
      <c r="AW26" s="7">
        <f t="shared" si="2"/>
        <v>-41.1</v>
      </c>
      <c r="AX26" s="171">
        <f t="shared" si="2"/>
        <v>3</v>
      </c>
      <c r="AY26" s="193">
        <f t="shared" si="2"/>
        <v>41.1</v>
      </c>
      <c r="AZ26" s="171">
        <f t="shared" si="2"/>
        <v>9</v>
      </c>
      <c r="BA26" s="194">
        <f t="shared" si="2"/>
        <v>150</v>
      </c>
      <c r="BB26" s="195" t="str">
        <f t="shared" si="2"/>
        <v>X</v>
      </c>
      <c r="BC26" s="196">
        <f t="shared" si="2"/>
        <v>0</v>
      </c>
      <c r="BD26" s="197">
        <f t="shared" si="3"/>
        <v>0</v>
      </c>
      <c r="BE26" s="201">
        <f t="shared" si="3"/>
        <v>2.2000000000000002</v>
      </c>
      <c r="BF26" s="199"/>
      <c r="BG26" s="200">
        <f t="shared" si="5"/>
        <v>0</v>
      </c>
      <c r="BH26" s="65"/>
    </row>
    <row r="27" spans="2:60" x14ac:dyDescent="0.3">
      <c r="B27" s="286"/>
      <c r="C27" s="53"/>
      <c r="D27" s="264" t="s">
        <v>199</v>
      </c>
      <c r="E27" s="260">
        <f t="shared" si="0"/>
        <v>-38</v>
      </c>
      <c r="F27" s="261">
        <f t="shared" si="1"/>
        <v>9</v>
      </c>
      <c r="G27" s="239">
        <v>38</v>
      </c>
      <c r="H27" s="236">
        <v>3</v>
      </c>
      <c r="I27" s="236">
        <v>150</v>
      </c>
      <c r="J27" s="67"/>
      <c r="K27" s="236" t="s">
        <v>170</v>
      </c>
      <c r="L27" s="236"/>
      <c r="M27" s="262"/>
      <c r="N27" s="263"/>
      <c r="O27" s="239"/>
      <c r="P27" s="57"/>
      <c r="Q27" s="58"/>
      <c r="R27" s="59"/>
      <c r="S27" s="228" t="s">
        <v>156</v>
      </c>
      <c r="T27" s="228" t="s">
        <v>132</v>
      </c>
      <c r="U27" s="63"/>
      <c r="V27" s="64"/>
      <c r="W27" s="222"/>
      <c r="X27" s="223"/>
      <c r="Y27" s="57"/>
      <c r="Z27" s="67"/>
      <c r="AA27" s="68"/>
      <c r="AB27" s="224"/>
      <c r="AC27" s="224"/>
      <c r="AD27" s="224"/>
      <c r="AE27" s="57"/>
      <c r="AF27" s="59"/>
      <c r="AG27" s="63"/>
      <c r="AH27" s="64"/>
      <c r="AI27" s="190" t="str">
        <f t="shared" si="4"/>
        <v/>
      </c>
      <c r="AJ27" s="64"/>
      <c r="AK27" s="166"/>
      <c r="AU27" s="192">
        <f t="shared" si="2"/>
        <v>0</v>
      </c>
      <c r="AV27" s="171" t="str">
        <f t="shared" si="2"/>
        <v>RV07</v>
      </c>
      <c r="AW27" s="7">
        <f t="shared" si="2"/>
        <v>-38</v>
      </c>
      <c r="AX27" s="171">
        <f t="shared" si="2"/>
        <v>9</v>
      </c>
      <c r="AY27" s="193">
        <f t="shared" si="2"/>
        <v>38</v>
      </c>
      <c r="AZ27" s="171">
        <f t="shared" si="2"/>
        <v>3</v>
      </c>
      <c r="BA27" s="194">
        <f t="shared" si="2"/>
        <v>150</v>
      </c>
      <c r="BB27" s="195">
        <f t="shared" si="2"/>
        <v>0</v>
      </c>
      <c r="BC27" s="196" t="str">
        <f t="shared" si="2"/>
        <v>X</v>
      </c>
      <c r="BD27" s="197">
        <f t="shared" si="3"/>
        <v>0</v>
      </c>
      <c r="BE27" s="201">
        <f t="shared" si="3"/>
        <v>0</v>
      </c>
      <c r="BF27" s="199"/>
      <c r="BG27" s="200">
        <f t="shared" si="5"/>
        <v>0</v>
      </c>
      <c r="BH27" s="65"/>
    </row>
    <row r="28" spans="2:60" x14ac:dyDescent="0.3">
      <c r="B28" s="286"/>
      <c r="C28" s="53"/>
      <c r="D28" s="264" t="s">
        <v>200</v>
      </c>
      <c r="E28" s="260">
        <f t="shared" si="0"/>
        <v>-36.5</v>
      </c>
      <c r="F28" s="261">
        <f t="shared" si="1"/>
        <v>3</v>
      </c>
      <c r="G28" s="236">
        <v>36.5</v>
      </c>
      <c r="H28" s="236">
        <v>9</v>
      </c>
      <c r="I28" s="237">
        <v>150</v>
      </c>
      <c r="J28" s="67"/>
      <c r="K28" s="236" t="s">
        <v>170</v>
      </c>
      <c r="L28" s="236"/>
      <c r="M28" s="262"/>
      <c r="N28" s="263"/>
      <c r="O28" s="239"/>
      <c r="P28" s="57"/>
      <c r="Q28" s="58"/>
      <c r="R28" s="59"/>
      <c r="S28" s="228" t="s">
        <v>156</v>
      </c>
      <c r="T28" s="228" t="s">
        <v>132</v>
      </c>
      <c r="U28" s="63"/>
      <c r="V28" s="64"/>
      <c r="W28" s="222"/>
      <c r="X28" s="223"/>
      <c r="Y28" s="57"/>
      <c r="Z28" s="58"/>
      <c r="AA28" s="61"/>
      <c r="AB28" s="224"/>
      <c r="AC28" s="224"/>
      <c r="AD28" s="224"/>
      <c r="AE28" s="57"/>
      <c r="AF28" s="59"/>
      <c r="AG28" s="63"/>
      <c r="AH28" s="64"/>
      <c r="AI28" s="190" t="str">
        <f t="shared" si="4"/>
        <v/>
      </c>
      <c r="AJ28" s="64"/>
      <c r="AK28" s="166"/>
      <c r="AU28" s="192">
        <f t="shared" si="2"/>
        <v>0</v>
      </c>
      <c r="AV28" s="171" t="str">
        <f t="shared" si="2"/>
        <v>RV08</v>
      </c>
      <c r="AW28" s="7">
        <f t="shared" si="2"/>
        <v>-36.5</v>
      </c>
      <c r="AX28" s="171">
        <f t="shared" si="2"/>
        <v>3</v>
      </c>
      <c r="AY28" s="193">
        <f t="shared" si="2"/>
        <v>36.5</v>
      </c>
      <c r="AZ28" s="171">
        <f t="shared" si="2"/>
        <v>9</v>
      </c>
      <c r="BA28" s="194">
        <f t="shared" si="2"/>
        <v>150</v>
      </c>
      <c r="BB28" s="195">
        <f t="shared" si="2"/>
        <v>0</v>
      </c>
      <c r="BC28" s="196" t="str">
        <f t="shared" si="2"/>
        <v>X</v>
      </c>
      <c r="BD28" s="197">
        <f t="shared" si="3"/>
        <v>0</v>
      </c>
      <c r="BE28" s="201">
        <f t="shared" si="3"/>
        <v>0</v>
      </c>
      <c r="BF28" s="199"/>
      <c r="BG28" s="200">
        <f t="shared" si="5"/>
        <v>0</v>
      </c>
      <c r="BH28" s="65"/>
    </row>
    <row r="29" spans="2:60" ht="39.6" x14ac:dyDescent="0.3">
      <c r="B29" s="286"/>
      <c r="C29" s="53"/>
      <c r="D29" s="264" t="s">
        <v>168</v>
      </c>
      <c r="E29" s="260">
        <f t="shared" ref="E29" si="6">IF(G29&lt;&gt;"",$N$14-G29,"")</f>
        <v>-34.299999999999997</v>
      </c>
      <c r="F29" s="261">
        <f t="shared" ref="F29" si="7">IF(H29=12,12,IF(H29=1,11,IF(H29=2,10,IF(H29=3,9,IF(H29=4,8,IF(H29=5,7,IF(H29=6,6,IF(H29=7,5,IF(H29=8,4,IF(H29=9,3,IF(H29=10,2,IF(H29=11,1,IF(H29="","")))))))))))))</f>
        <v>9</v>
      </c>
      <c r="G29" s="236">
        <v>34.299999999999997</v>
      </c>
      <c r="H29" s="236">
        <v>3</v>
      </c>
      <c r="I29" s="236">
        <v>150</v>
      </c>
      <c r="J29" s="67"/>
      <c r="K29" s="236" t="s">
        <v>170</v>
      </c>
      <c r="L29" s="236"/>
      <c r="M29" s="262"/>
      <c r="N29" s="263"/>
      <c r="O29" s="239"/>
      <c r="P29" s="57"/>
      <c r="Q29" s="58"/>
      <c r="R29" s="59"/>
      <c r="S29" s="60" t="s">
        <v>209</v>
      </c>
      <c r="T29" s="228" t="s">
        <v>143</v>
      </c>
      <c r="U29" s="63"/>
      <c r="V29" s="64"/>
      <c r="W29" s="222"/>
      <c r="X29" s="223">
        <v>3.7</v>
      </c>
      <c r="Y29" s="57"/>
      <c r="Z29" s="58"/>
      <c r="AA29" s="61"/>
      <c r="AB29" s="224"/>
      <c r="AC29" s="224"/>
      <c r="AD29" s="224"/>
      <c r="AE29" s="57"/>
      <c r="AF29" s="59"/>
      <c r="AG29" s="63"/>
      <c r="AH29" s="64"/>
      <c r="AI29" s="190" t="str">
        <f t="shared" ref="AI29" si="8">IF(OR(U29&gt;=5.1,V29&gt;=5.1),"x",IF(OR(AND(U29&lt;=5,U29&gt;0.1),AND(V29&lt;=5,V29&gt;0.1)),"-",IF(U29&lt;0.1,"")))</f>
        <v/>
      </c>
      <c r="AJ29" s="64"/>
      <c r="AK29" s="166"/>
      <c r="AU29" s="192">
        <f t="shared" ref="AU29" si="9">C29</f>
        <v>0</v>
      </c>
      <c r="AV29" s="171" t="str">
        <f t="shared" ref="AV29" si="10">D29</f>
        <v>HR09</v>
      </c>
      <c r="AW29" s="7">
        <f t="shared" ref="AW29" si="11">E29</f>
        <v>-34.299999999999997</v>
      </c>
      <c r="AX29" s="171">
        <f t="shared" ref="AX29" si="12">F29</f>
        <v>9</v>
      </c>
      <c r="AY29" s="193">
        <f t="shared" ref="AY29" si="13">G29</f>
        <v>34.299999999999997</v>
      </c>
      <c r="AZ29" s="171">
        <f t="shared" ref="AZ29" si="14">H29</f>
        <v>3</v>
      </c>
      <c r="BA29" s="194">
        <f t="shared" ref="BA29" si="15">I29</f>
        <v>150</v>
      </c>
      <c r="BB29" s="195">
        <f t="shared" ref="BB29" si="16">J29</f>
        <v>0</v>
      </c>
      <c r="BC29" s="196" t="str">
        <f t="shared" ref="BC29" si="17">K29</f>
        <v>X</v>
      </c>
      <c r="BD29" s="197">
        <f t="shared" ref="BD29" si="18">N29</f>
        <v>0</v>
      </c>
      <c r="BE29" s="201">
        <f t="shared" ref="BE29" si="19">O29</f>
        <v>0</v>
      </c>
      <c r="BF29" s="199"/>
      <c r="BG29" s="200">
        <f t="shared" ref="BG29" si="20">R29</f>
        <v>0</v>
      </c>
      <c r="BH29" s="65"/>
    </row>
    <row r="30" spans="2:60" ht="52.8" x14ac:dyDescent="0.3">
      <c r="B30" s="286"/>
      <c r="C30" s="53"/>
      <c r="D30" s="264" t="s">
        <v>201</v>
      </c>
      <c r="E30" s="260">
        <f t="shared" si="0"/>
        <v>-24.9</v>
      </c>
      <c r="F30" s="261">
        <f t="shared" si="1"/>
        <v>9</v>
      </c>
      <c r="G30" s="236">
        <v>24.9</v>
      </c>
      <c r="H30" s="236">
        <v>3</v>
      </c>
      <c r="I30" s="236">
        <v>150</v>
      </c>
      <c r="J30" s="67"/>
      <c r="K30" s="236" t="s">
        <v>170</v>
      </c>
      <c r="L30" s="236"/>
      <c r="M30" s="262"/>
      <c r="N30" s="263"/>
      <c r="O30" s="239"/>
      <c r="P30" s="57"/>
      <c r="Q30" s="58"/>
      <c r="R30" s="59"/>
      <c r="S30" s="60" t="s">
        <v>210</v>
      </c>
      <c r="T30" s="228" t="s">
        <v>143</v>
      </c>
      <c r="U30" s="63"/>
      <c r="V30" s="64"/>
      <c r="W30" s="222"/>
      <c r="X30" s="223">
        <v>3.7</v>
      </c>
      <c r="Y30" s="57"/>
      <c r="Z30" s="58"/>
      <c r="AA30" s="61"/>
      <c r="AB30" s="224"/>
      <c r="AC30" s="224"/>
      <c r="AD30" s="224"/>
      <c r="AE30" s="57"/>
      <c r="AF30" s="59"/>
      <c r="AG30" s="63"/>
      <c r="AH30" s="64"/>
      <c r="AI30" s="190" t="str">
        <f t="shared" si="4"/>
        <v/>
      </c>
      <c r="AJ30" s="64"/>
      <c r="AK30" s="166"/>
      <c r="AU30" s="192">
        <f t="shared" si="2"/>
        <v>0</v>
      </c>
      <c r="AV30" s="171" t="str">
        <f t="shared" si="2"/>
        <v>GA10</v>
      </c>
      <c r="AW30" s="7">
        <f t="shared" si="2"/>
        <v>-24.9</v>
      </c>
      <c r="AX30" s="171">
        <f t="shared" si="2"/>
        <v>9</v>
      </c>
      <c r="AY30" s="193">
        <f t="shared" si="2"/>
        <v>24.9</v>
      </c>
      <c r="AZ30" s="171">
        <f t="shared" si="2"/>
        <v>3</v>
      </c>
      <c r="BA30" s="194">
        <f t="shared" si="2"/>
        <v>150</v>
      </c>
      <c r="BB30" s="195">
        <f t="shared" si="2"/>
        <v>0</v>
      </c>
      <c r="BC30" s="196" t="str">
        <f t="shared" si="2"/>
        <v>X</v>
      </c>
      <c r="BD30" s="197">
        <f t="shared" si="3"/>
        <v>0</v>
      </c>
      <c r="BE30" s="201">
        <f t="shared" si="3"/>
        <v>0</v>
      </c>
      <c r="BF30" s="199"/>
      <c r="BG30" s="200">
        <f t="shared" si="5"/>
        <v>0</v>
      </c>
      <c r="BH30" s="65"/>
    </row>
    <row r="31" spans="2:60" ht="66" x14ac:dyDescent="0.3">
      <c r="B31" s="286"/>
      <c r="C31" s="53"/>
      <c r="D31" s="264" t="s">
        <v>202</v>
      </c>
      <c r="E31" s="260">
        <f t="shared" ref="E31:E36" si="21">IF(G31&lt;&gt;"",$N$14-G31,"")</f>
        <v>-19.7</v>
      </c>
      <c r="F31" s="261">
        <f t="shared" si="1"/>
        <v>9</v>
      </c>
      <c r="G31" s="236">
        <v>19.7</v>
      </c>
      <c r="H31" s="236">
        <v>3</v>
      </c>
      <c r="I31" s="236">
        <v>150</v>
      </c>
      <c r="J31" s="67"/>
      <c r="K31" s="236" t="s">
        <v>170</v>
      </c>
      <c r="L31" s="236"/>
      <c r="M31" s="262"/>
      <c r="N31" s="263"/>
      <c r="O31" s="239"/>
      <c r="P31" s="57"/>
      <c r="Q31" s="58"/>
      <c r="R31" s="59"/>
      <c r="S31" s="60" t="s">
        <v>211</v>
      </c>
      <c r="T31" s="228" t="s">
        <v>143</v>
      </c>
      <c r="U31" s="63"/>
      <c r="V31" s="64"/>
      <c r="W31" s="222"/>
      <c r="X31" s="223">
        <v>3.4</v>
      </c>
      <c r="Y31" s="57"/>
      <c r="Z31" s="58"/>
      <c r="AA31" s="61"/>
      <c r="AB31" s="224"/>
      <c r="AC31" s="224"/>
      <c r="AD31" s="224"/>
      <c r="AE31" s="57"/>
      <c r="AF31" s="59"/>
      <c r="AG31" s="63"/>
      <c r="AH31" s="64"/>
      <c r="AI31" s="190" t="str">
        <f t="shared" si="4"/>
        <v/>
      </c>
      <c r="AJ31" s="64"/>
      <c r="AK31" s="166"/>
      <c r="AU31" s="192">
        <f t="shared" si="2"/>
        <v>0</v>
      </c>
      <c r="AV31" s="171" t="str">
        <f t="shared" si="2"/>
        <v>GA11</v>
      </c>
      <c r="AW31" s="7">
        <f t="shared" si="2"/>
        <v>-19.7</v>
      </c>
      <c r="AX31" s="171">
        <f t="shared" si="2"/>
        <v>9</v>
      </c>
      <c r="AY31" s="193">
        <f t="shared" si="2"/>
        <v>19.7</v>
      </c>
      <c r="AZ31" s="171">
        <f t="shared" si="2"/>
        <v>3</v>
      </c>
      <c r="BA31" s="194">
        <f t="shared" si="2"/>
        <v>150</v>
      </c>
      <c r="BB31" s="195">
        <f t="shared" si="2"/>
        <v>0</v>
      </c>
      <c r="BC31" s="196" t="str">
        <f t="shared" si="2"/>
        <v>X</v>
      </c>
      <c r="BD31" s="197">
        <f t="shared" si="3"/>
        <v>0</v>
      </c>
      <c r="BE31" s="201">
        <f t="shared" si="3"/>
        <v>0</v>
      </c>
      <c r="BF31" s="199"/>
      <c r="BG31" s="200">
        <f t="shared" si="5"/>
        <v>0</v>
      </c>
      <c r="BH31" s="65"/>
    </row>
    <row r="32" spans="2:60" ht="26.4" x14ac:dyDescent="0.3">
      <c r="B32" s="286"/>
      <c r="C32" s="53"/>
      <c r="D32" s="264" t="s">
        <v>203</v>
      </c>
      <c r="E32" s="260">
        <f t="shared" si="21"/>
        <v>-4.5999999999999996</v>
      </c>
      <c r="F32" s="261">
        <f t="shared" si="1"/>
        <v>9</v>
      </c>
      <c r="G32" s="236">
        <v>4.5999999999999996</v>
      </c>
      <c r="H32" s="236">
        <v>3</v>
      </c>
      <c r="I32" s="236">
        <v>150</v>
      </c>
      <c r="J32" s="67"/>
      <c r="K32" s="236" t="s">
        <v>170</v>
      </c>
      <c r="L32" s="236"/>
      <c r="M32" s="262"/>
      <c r="N32" s="263"/>
      <c r="O32" s="239"/>
      <c r="P32" s="57"/>
      <c r="Q32" s="58"/>
      <c r="R32" s="59"/>
      <c r="S32" s="60" t="s">
        <v>212</v>
      </c>
      <c r="T32" s="228" t="s">
        <v>143</v>
      </c>
      <c r="U32" s="63"/>
      <c r="V32" s="64"/>
      <c r="W32" s="222"/>
      <c r="X32" s="223">
        <v>5.6</v>
      </c>
      <c r="Y32" s="57"/>
      <c r="Z32" s="58"/>
      <c r="AA32" s="61"/>
      <c r="AB32" s="224"/>
      <c r="AC32" s="224"/>
      <c r="AD32" s="224"/>
      <c r="AE32" s="57"/>
      <c r="AF32" s="59"/>
      <c r="AG32" s="63"/>
      <c r="AH32" s="64"/>
      <c r="AI32" s="190" t="str">
        <f t="shared" si="4"/>
        <v/>
      </c>
      <c r="AJ32" s="64"/>
      <c r="AK32" s="166"/>
      <c r="AU32" s="192">
        <f t="shared" si="2"/>
        <v>0</v>
      </c>
      <c r="AV32" s="171" t="str">
        <f t="shared" si="2"/>
        <v>GA12</v>
      </c>
      <c r="AW32" s="7">
        <f t="shared" si="2"/>
        <v>-4.5999999999999996</v>
      </c>
      <c r="AX32" s="171">
        <f t="shared" si="2"/>
        <v>9</v>
      </c>
      <c r="AY32" s="193">
        <f t="shared" si="2"/>
        <v>4.5999999999999996</v>
      </c>
      <c r="AZ32" s="171">
        <f t="shared" si="2"/>
        <v>3</v>
      </c>
      <c r="BA32" s="194">
        <f t="shared" si="2"/>
        <v>150</v>
      </c>
      <c r="BB32" s="195">
        <f t="shared" si="2"/>
        <v>0</v>
      </c>
      <c r="BC32" s="196" t="str">
        <f t="shared" si="2"/>
        <v>X</v>
      </c>
      <c r="BD32" s="197">
        <f t="shared" si="3"/>
        <v>0</v>
      </c>
      <c r="BE32" s="201">
        <f t="shared" si="3"/>
        <v>0</v>
      </c>
      <c r="BF32" s="199"/>
      <c r="BG32" s="200">
        <f t="shared" si="5"/>
        <v>0</v>
      </c>
      <c r="BH32" s="65"/>
    </row>
    <row r="33" spans="2:60" x14ac:dyDescent="0.3">
      <c r="B33" s="286"/>
      <c r="C33" s="53"/>
      <c r="D33" s="264" t="s">
        <v>204</v>
      </c>
      <c r="E33" s="260">
        <f t="shared" si="21"/>
        <v>-4.0999999999999996</v>
      </c>
      <c r="F33" s="261">
        <f t="shared" si="1"/>
        <v>9</v>
      </c>
      <c r="G33" s="236">
        <v>4.0999999999999996</v>
      </c>
      <c r="H33" s="236">
        <v>3</v>
      </c>
      <c r="I33" s="236">
        <v>150</v>
      </c>
      <c r="J33" s="67"/>
      <c r="K33" s="236"/>
      <c r="L33" s="236" t="s">
        <v>170</v>
      </c>
      <c r="M33" s="262"/>
      <c r="N33" s="263"/>
      <c r="O33" s="239"/>
      <c r="P33" s="57"/>
      <c r="Q33" s="58"/>
      <c r="R33" s="59"/>
      <c r="S33" s="228" t="s">
        <v>156</v>
      </c>
      <c r="T33" s="228" t="s">
        <v>132</v>
      </c>
      <c r="U33" s="63"/>
      <c r="V33" s="64"/>
      <c r="W33" s="222"/>
      <c r="X33" s="223"/>
      <c r="Y33" s="57"/>
      <c r="Z33" s="58"/>
      <c r="AA33" s="61"/>
      <c r="AB33" s="224"/>
      <c r="AC33" s="224"/>
      <c r="AD33" s="224"/>
      <c r="AE33" s="57"/>
      <c r="AF33" s="59"/>
      <c r="AG33" s="63"/>
      <c r="AH33" s="64"/>
      <c r="AI33" s="190" t="str">
        <f t="shared" si="4"/>
        <v/>
      </c>
      <c r="AJ33" s="64"/>
      <c r="AK33" s="166"/>
      <c r="AU33" s="192">
        <f t="shared" si="2"/>
        <v>0</v>
      </c>
      <c r="AV33" s="171" t="str">
        <f t="shared" si="2"/>
        <v>RV13</v>
      </c>
      <c r="AW33" s="7">
        <f t="shared" si="2"/>
        <v>-4.0999999999999996</v>
      </c>
      <c r="AX33" s="171">
        <f t="shared" si="2"/>
        <v>9</v>
      </c>
      <c r="AY33" s="193">
        <f t="shared" si="2"/>
        <v>4.0999999999999996</v>
      </c>
      <c r="AZ33" s="171">
        <f t="shared" si="2"/>
        <v>3</v>
      </c>
      <c r="BA33" s="194">
        <f t="shared" si="2"/>
        <v>150</v>
      </c>
      <c r="BB33" s="195">
        <f t="shared" si="2"/>
        <v>0</v>
      </c>
      <c r="BC33" s="196">
        <f t="shared" si="2"/>
        <v>0</v>
      </c>
      <c r="BD33" s="197">
        <f t="shared" si="3"/>
        <v>0</v>
      </c>
      <c r="BE33" s="201">
        <f t="shared" si="3"/>
        <v>0</v>
      </c>
      <c r="BF33" s="199"/>
      <c r="BG33" s="200">
        <f t="shared" si="5"/>
        <v>0</v>
      </c>
      <c r="BH33" s="65"/>
    </row>
    <row r="34" spans="2:60" x14ac:dyDescent="0.3">
      <c r="B34" s="286"/>
      <c r="C34" s="53"/>
      <c r="D34" s="254"/>
      <c r="E34" s="255" t="str">
        <f t="shared" ca="1" si="21"/>
        <v/>
      </c>
      <c r="F34" s="250" t="str">
        <f t="shared" ca="1" si="1"/>
        <v/>
      </c>
      <c r="G34" s="256" t="str">
        <f t="shared" ref="G34:G36" ca="1" si="22">IF(E34&lt;&gt;"",$N$14-E34,"")</f>
        <v/>
      </c>
      <c r="H34" s="257" t="str">
        <f t="shared" ref="H34:H36" ca="1" si="23">IF(F34=12,12,IF(F34=1,11,IF(F34=2,10,IF(F34=3,9,IF(F34=4,8,IF(F34=5,7,IF(F34=6,6,IF(F34=7,5,IF(F34=8,4,IF(F34=9,3,IF(F34=10,2,IF(F34=11,1,IF(F34="","")))))))))))))</f>
        <v/>
      </c>
      <c r="I34" s="258"/>
      <c r="J34" s="251"/>
      <c r="K34" s="252"/>
      <c r="L34" s="253"/>
      <c r="M34" s="252"/>
      <c r="N34" s="253"/>
      <c r="O34" s="259"/>
      <c r="P34" s="57"/>
      <c r="Q34" s="58"/>
      <c r="R34" s="59"/>
      <c r="S34" s="60"/>
      <c r="T34" s="228"/>
      <c r="U34" s="63"/>
      <c r="V34" s="64"/>
      <c r="W34" s="222"/>
      <c r="X34" s="223"/>
      <c r="Y34" s="57"/>
      <c r="Z34" s="58"/>
      <c r="AA34" s="61"/>
      <c r="AB34" s="224"/>
      <c r="AC34" s="224"/>
      <c r="AD34" s="224"/>
      <c r="AE34" s="57"/>
      <c r="AF34" s="59"/>
      <c r="AG34" s="63"/>
      <c r="AH34" s="64"/>
      <c r="AI34" s="190" t="str">
        <f t="shared" si="4"/>
        <v/>
      </c>
      <c r="AJ34" s="64"/>
      <c r="AK34" s="166"/>
      <c r="AU34" s="192">
        <f t="shared" si="2"/>
        <v>0</v>
      </c>
      <c r="AV34" s="171">
        <f t="shared" si="2"/>
        <v>0</v>
      </c>
      <c r="AW34" s="7" t="str">
        <f t="shared" ca="1" si="2"/>
        <v/>
      </c>
      <c r="AX34" s="171" t="str">
        <f t="shared" ca="1" si="2"/>
        <v/>
      </c>
      <c r="AY34" s="193" t="str">
        <f t="shared" ca="1" si="2"/>
        <v/>
      </c>
      <c r="AZ34" s="171" t="str">
        <f t="shared" ca="1" si="2"/>
        <v/>
      </c>
      <c r="BA34" s="194">
        <f t="shared" si="2"/>
        <v>0</v>
      </c>
      <c r="BB34" s="195">
        <f t="shared" si="2"/>
        <v>0</v>
      </c>
      <c r="BC34" s="196">
        <f t="shared" si="2"/>
        <v>0</v>
      </c>
      <c r="BD34" s="197">
        <f t="shared" si="3"/>
        <v>0</v>
      </c>
      <c r="BE34" s="201">
        <f t="shared" si="3"/>
        <v>0</v>
      </c>
      <c r="BF34" s="199"/>
      <c r="BG34" s="200">
        <f t="shared" si="5"/>
        <v>0</v>
      </c>
      <c r="BH34" s="65"/>
    </row>
    <row r="35" spans="2:60" x14ac:dyDescent="0.3">
      <c r="B35" s="286"/>
      <c r="C35" s="53"/>
      <c r="D35" s="248"/>
      <c r="E35" s="7" t="str">
        <f t="shared" ca="1" si="21"/>
        <v/>
      </c>
      <c r="F35" s="242" t="str">
        <f t="shared" ca="1" si="1"/>
        <v/>
      </c>
      <c r="G35" s="7" t="str">
        <f t="shared" ca="1" si="22"/>
        <v/>
      </c>
      <c r="H35" s="115" t="str">
        <f t="shared" ca="1" si="23"/>
        <v/>
      </c>
      <c r="I35" s="127"/>
      <c r="J35" s="70"/>
      <c r="K35" s="55"/>
      <c r="L35" s="56"/>
      <c r="M35" s="55"/>
      <c r="N35" s="56"/>
      <c r="O35" s="72"/>
      <c r="P35" s="57"/>
      <c r="Q35" s="58"/>
      <c r="R35" s="59"/>
      <c r="S35" s="60"/>
      <c r="T35" s="228"/>
      <c r="U35" s="63"/>
      <c r="V35" s="64"/>
      <c r="W35" s="222"/>
      <c r="X35" s="223"/>
      <c r="Y35" s="57"/>
      <c r="Z35" s="58"/>
      <c r="AA35" s="61"/>
      <c r="AB35" s="224"/>
      <c r="AC35" s="224"/>
      <c r="AD35" s="224"/>
      <c r="AE35" s="57"/>
      <c r="AF35" s="59"/>
      <c r="AG35" s="63"/>
      <c r="AH35" s="64"/>
      <c r="AI35" s="190" t="str">
        <f t="shared" si="4"/>
        <v/>
      </c>
      <c r="AJ35" s="64"/>
      <c r="AK35" s="166"/>
      <c r="AU35" s="192">
        <f t="shared" si="2"/>
        <v>0</v>
      </c>
      <c r="AV35" s="171">
        <f t="shared" si="2"/>
        <v>0</v>
      </c>
      <c r="AW35" s="7" t="str">
        <f t="shared" ca="1" si="2"/>
        <v/>
      </c>
      <c r="AX35" s="171" t="str">
        <f t="shared" ca="1" si="2"/>
        <v/>
      </c>
      <c r="AY35" s="193" t="str">
        <f t="shared" ca="1" si="2"/>
        <v/>
      </c>
      <c r="AZ35" s="171" t="str">
        <f t="shared" ca="1" si="2"/>
        <v/>
      </c>
      <c r="BA35" s="194">
        <f t="shared" si="2"/>
        <v>0</v>
      </c>
      <c r="BB35" s="195">
        <f t="shared" si="2"/>
        <v>0</v>
      </c>
      <c r="BC35" s="196">
        <f t="shared" si="2"/>
        <v>0</v>
      </c>
      <c r="BD35" s="197">
        <f t="shared" si="3"/>
        <v>0</v>
      </c>
      <c r="BE35" s="201">
        <f t="shared" si="3"/>
        <v>0</v>
      </c>
      <c r="BF35" s="199"/>
      <c r="BG35" s="200">
        <f t="shared" si="5"/>
        <v>0</v>
      </c>
      <c r="BH35" s="65"/>
    </row>
    <row r="36" spans="2:60" ht="15" thickBot="1" x14ac:dyDescent="0.35">
      <c r="B36" s="286"/>
      <c r="C36" s="75"/>
      <c r="D36" s="249"/>
      <c r="E36" s="244" t="str">
        <f t="shared" ca="1" si="21"/>
        <v/>
      </c>
      <c r="F36" s="171" t="str">
        <f t="shared" ca="1" si="1"/>
        <v/>
      </c>
      <c r="G36" s="7" t="str">
        <f t="shared" ca="1" si="22"/>
        <v/>
      </c>
      <c r="H36" s="133" t="str">
        <f t="shared" ca="1" si="23"/>
        <v/>
      </c>
      <c r="I36" s="128"/>
      <c r="J36" s="157"/>
      <c r="K36" s="77"/>
      <c r="L36" s="76"/>
      <c r="M36" s="77"/>
      <c r="N36" s="76"/>
      <c r="O36" s="161"/>
      <c r="P36" s="73"/>
      <c r="Q36" s="157"/>
      <c r="R36" s="59"/>
      <c r="S36" s="74"/>
      <c r="T36" s="228"/>
      <c r="U36" s="159"/>
      <c r="V36" s="160"/>
      <c r="W36" s="225"/>
      <c r="X36" s="226"/>
      <c r="Y36" s="76"/>
      <c r="Z36" s="157"/>
      <c r="AA36" s="77"/>
      <c r="AB36" s="227"/>
      <c r="AC36" s="227"/>
      <c r="AD36" s="227"/>
      <c r="AE36" s="76"/>
      <c r="AF36" s="158"/>
      <c r="AG36" s="159"/>
      <c r="AH36" s="160"/>
      <c r="AI36" s="191" t="str">
        <f t="shared" si="4"/>
        <v/>
      </c>
      <c r="AJ36" s="160"/>
      <c r="AK36" s="167"/>
      <c r="AU36" s="202">
        <f t="shared" si="2"/>
        <v>0</v>
      </c>
      <c r="AV36" s="203">
        <f t="shared" si="2"/>
        <v>0</v>
      </c>
      <c r="AW36" s="7" t="str">
        <f t="shared" ca="1" si="2"/>
        <v/>
      </c>
      <c r="AX36" s="203" t="str">
        <f t="shared" ca="1" si="2"/>
        <v/>
      </c>
      <c r="AY36" s="204" t="str">
        <f t="shared" ca="1" si="2"/>
        <v/>
      </c>
      <c r="AZ36" s="203" t="str">
        <f t="shared" ca="1" si="2"/>
        <v/>
      </c>
      <c r="BA36" s="205">
        <f t="shared" si="2"/>
        <v>0</v>
      </c>
      <c r="BB36" s="206">
        <f t="shared" si="2"/>
        <v>0</v>
      </c>
      <c r="BC36" s="207">
        <f t="shared" si="2"/>
        <v>0</v>
      </c>
      <c r="BD36" s="208">
        <f t="shared" si="3"/>
        <v>0</v>
      </c>
      <c r="BE36" s="209">
        <f t="shared" si="3"/>
        <v>0</v>
      </c>
      <c r="BF36" s="210"/>
      <c r="BG36" s="211">
        <f t="shared" si="5"/>
        <v>0</v>
      </c>
      <c r="BH36" s="78"/>
    </row>
    <row r="37" spans="2:60" ht="15.6" x14ac:dyDescent="0.3">
      <c r="B37" s="212"/>
      <c r="C37" s="173">
        <f>COUNTA(C21:C36)</f>
        <v>0</v>
      </c>
      <c r="D37" s="267" t="s">
        <v>112</v>
      </c>
      <c r="E37" s="267"/>
      <c r="F37" s="267"/>
      <c r="G37" s="267"/>
      <c r="H37" s="267"/>
      <c r="I37" s="268"/>
      <c r="J37" s="173">
        <f>COUNTIF(J21:J36,"x")</f>
        <v>2</v>
      </c>
      <c r="K37" s="174">
        <f>COUNTIFS(K21:K36,"&lt;&gt;",K21:K36,"&lt;&gt;-")</f>
        <v>7</v>
      </c>
      <c r="L37" s="175">
        <f>COUNTIF(L21:L36,"x")</f>
        <v>4</v>
      </c>
      <c r="M37" s="174">
        <f>COUNTIF(M21:M36,"x")</f>
        <v>0</v>
      </c>
      <c r="N37" s="176">
        <f>COUNTIF(N21:N36,"x")</f>
        <v>0</v>
      </c>
      <c r="O37" s="177">
        <f>SUM(O21:O36)</f>
        <v>24.2</v>
      </c>
      <c r="P37" s="134"/>
      <c r="Q37" s="178">
        <f>COUNTIF(Q21:Q36,"Ja")</f>
        <v>0</v>
      </c>
      <c r="R37" s="135"/>
      <c r="S37" s="134"/>
      <c r="T37" s="135"/>
      <c r="U37" s="179">
        <f>SUM(U21:U36)</f>
        <v>0</v>
      </c>
      <c r="V37" s="180">
        <f>SUM(V21:V36)</f>
        <v>0</v>
      </c>
      <c r="W37" s="181">
        <f>SUM(W21:W36)</f>
        <v>0</v>
      </c>
      <c r="X37" s="182">
        <f>SUM(X21:X36)</f>
        <v>21.1</v>
      </c>
      <c r="Y37" s="183">
        <f>COUNTIF(Y21:Y36,"x")</f>
        <v>0</v>
      </c>
      <c r="Z37" s="184">
        <f>COUNTIF(Z21:Z36,"x")</f>
        <v>0</v>
      </c>
      <c r="AA37" s="174">
        <f>COUNTIF(AA21:AA36,"x")</f>
        <v>0</v>
      </c>
      <c r="AB37" s="185">
        <f>SUM(AB21:AB36)</f>
        <v>0</v>
      </c>
      <c r="AC37" s="185">
        <f>SUM(AC21:AC36)</f>
        <v>0</v>
      </c>
      <c r="AD37" s="185">
        <f>SUM(AD21:AD36)</f>
        <v>0</v>
      </c>
      <c r="AE37" s="183">
        <f>COUNTIF(AE21:AE36,"x")</f>
        <v>0</v>
      </c>
      <c r="AF37" s="186">
        <f>COUNTIF(AF21:AF36,"x")</f>
        <v>0</v>
      </c>
      <c r="AG37" s="187">
        <f>SUM(AG21:AG36)</f>
        <v>0</v>
      </c>
      <c r="AH37" s="188">
        <f>SUM(AH21:AH36)</f>
        <v>0</v>
      </c>
      <c r="AI37" s="183">
        <f>COUNTIF(AI21:AI36,"x")</f>
        <v>0</v>
      </c>
      <c r="AJ37" s="189">
        <f>COUNTIF(AJ21:AJ36,"x")</f>
        <v>0</v>
      </c>
      <c r="AK37" s="135"/>
      <c r="AU37" s="178">
        <f>C37</f>
        <v>0</v>
      </c>
      <c r="AV37" s="217"/>
      <c r="AW37" s="213">
        <f ca="1">SUM(AW21:AW36)</f>
        <v>-464.90000000000003</v>
      </c>
      <c r="AX37" s="214"/>
      <c r="AY37" s="214"/>
      <c r="AZ37" s="214"/>
      <c r="BA37" s="215"/>
      <c r="BB37" s="216">
        <f>COUNTIF(BB21:BB36,"x")</f>
        <v>2</v>
      </c>
      <c r="BC37" s="216">
        <f>COUNTIF(BC21:BC36,"x")</f>
        <v>7</v>
      </c>
      <c r="BD37" s="218">
        <f>COUNTIF(BD21:BD36,"x")</f>
        <v>0</v>
      </c>
      <c r="BE37" s="219">
        <f>SUM(BE21:BE36)</f>
        <v>24.2</v>
      </c>
      <c r="BF37" s="178">
        <f>COUNTIF(BF21:BF36,"Ja")</f>
        <v>0</v>
      </c>
      <c r="BG37" s="135"/>
      <c r="BH37" s="135"/>
    </row>
    <row r="39" spans="2:60" ht="18.75" customHeight="1" x14ac:dyDescent="0.3">
      <c r="E39" s="80"/>
      <c r="F39" s="80"/>
      <c r="G39" s="81"/>
      <c r="L39" s="80"/>
      <c r="M39" s="80"/>
      <c r="N39" s="131"/>
      <c r="O39" s="80"/>
      <c r="P39" s="81"/>
      <c r="W39" s="79"/>
      <c r="X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</row>
    <row r="40" spans="2:60" ht="18.75" customHeight="1" x14ac:dyDescent="0.3">
      <c r="E40" s="80"/>
      <c r="F40" s="80"/>
      <c r="G40" s="81"/>
      <c r="N40" s="131"/>
      <c r="O40" s="80"/>
      <c r="P40" s="81"/>
      <c r="W40" s="79"/>
      <c r="X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</row>
    <row r="41" spans="2:60" ht="18.75" customHeight="1" x14ac:dyDescent="0.3">
      <c r="N41" s="131"/>
      <c r="O41" s="80"/>
      <c r="P41" s="81"/>
      <c r="W41" s="79"/>
      <c r="X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</row>
    <row r="42" spans="2:60" ht="14.4" customHeight="1" x14ac:dyDescent="0.3">
      <c r="N42" s="131"/>
      <c r="W42" s="79"/>
      <c r="X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</row>
    <row r="43" spans="2:60" ht="14.4" customHeight="1" x14ac:dyDescent="0.3">
      <c r="N43" s="131"/>
      <c r="W43" s="79"/>
      <c r="X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</row>
    <row r="44" spans="2:60" ht="14.4" customHeight="1" x14ac:dyDescent="0.3">
      <c r="N44" s="131"/>
      <c r="W44" s="79"/>
      <c r="X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</row>
    <row r="45" spans="2:60" ht="14.4" customHeight="1" x14ac:dyDescent="0.3">
      <c r="N45" s="131"/>
      <c r="W45" s="79"/>
      <c r="X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</row>
    <row r="46" spans="2:60" ht="14.4" customHeight="1" x14ac:dyDescent="0.3">
      <c r="N46" s="131"/>
      <c r="W46" s="83"/>
      <c r="X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</row>
    <row r="47" spans="2:60" ht="14.4" customHeight="1" x14ac:dyDescent="0.3">
      <c r="N47" s="131"/>
      <c r="O47" s="168"/>
      <c r="W47" s="83"/>
      <c r="X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</row>
    <row r="48" spans="2:60" ht="14.4" customHeight="1" x14ac:dyDescent="0.3">
      <c r="N48" s="131"/>
      <c r="W48" s="83"/>
      <c r="X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</row>
    <row r="49" spans="14:37" ht="14.4" customHeight="1" x14ac:dyDescent="0.3">
      <c r="N49" s="131"/>
      <c r="W49" s="83"/>
      <c r="X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4:37" x14ac:dyDescent="0.3">
      <c r="N50" s="131"/>
    </row>
    <row r="51" spans="14:37" x14ac:dyDescent="0.3">
      <c r="N51" s="131"/>
    </row>
    <row r="52" spans="14:37" x14ac:dyDescent="0.3">
      <c r="N52" s="131"/>
    </row>
    <row r="53" spans="14:37" x14ac:dyDescent="0.3">
      <c r="N53" s="131"/>
    </row>
  </sheetData>
  <protectedRanges>
    <protectedRange algorithmName="SHA-512" hashValue="7aPJ5VfZBMfmTKm36/kgg4M5YmNuz+ouMCGrvsPvW/CdHKt9SGXadLlSopkyqXqdm6q8RLs9kcpCTtJLQa4H5g==" saltValue="G9Kz3R5Va/w6gu/VatE7hg==" spinCount="100000" sqref="B17:BH20" name="Bereich1"/>
  </protectedRanges>
  <mergeCells count="77">
    <mergeCell ref="B2:E2"/>
    <mergeCell ref="F2:P2"/>
    <mergeCell ref="Q2:R2"/>
    <mergeCell ref="AU2:BH11"/>
    <mergeCell ref="B3:E3"/>
    <mergeCell ref="F3:P3"/>
    <mergeCell ref="Q3:AF3"/>
    <mergeCell ref="C4:AA11"/>
    <mergeCell ref="AG4:AK4"/>
    <mergeCell ref="AG11:AK11"/>
    <mergeCell ref="BE13:BF13"/>
    <mergeCell ref="BG13:BH13"/>
    <mergeCell ref="B14:E14"/>
    <mergeCell ref="F14:J14"/>
    <mergeCell ref="K14:M14"/>
    <mergeCell ref="N14:P14"/>
    <mergeCell ref="Q14:R14"/>
    <mergeCell ref="AU14:AV14"/>
    <mergeCell ref="AW14:AZ14"/>
    <mergeCell ref="BA14:BB14"/>
    <mergeCell ref="B13:E13"/>
    <mergeCell ref="F13:J13"/>
    <mergeCell ref="AU13:AV13"/>
    <mergeCell ref="AW13:AZ13"/>
    <mergeCell ref="BA13:BB13"/>
    <mergeCell ref="BC13:BD13"/>
    <mergeCell ref="BC14:BD14"/>
    <mergeCell ref="BE14:BF14"/>
    <mergeCell ref="BG14:BH14"/>
    <mergeCell ref="B15:E15"/>
    <mergeCell ref="F15:J15"/>
    <mergeCell ref="K15:M15"/>
    <mergeCell ref="N15:P15"/>
    <mergeCell ref="AU15:AZ15"/>
    <mergeCell ref="BA15:BB15"/>
    <mergeCell ref="BC15:BD15"/>
    <mergeCell ref="BE15:BF15"/>
    <mergeCell ref="BG15:BH15"/>
    <mergeCell ref="B16:AF16"/>
    <mergeCell ref="B17:B20"/>
    <mergeCell ref="C17:O17"/>
    <mergeCell ref="P17:R17"/>
    <mergeCell ref="S17:AF17"/>
    <mergeCell ref="AG17:AK17"/>
    <mergeCell ref="AU17:BC17"/>
    <mergeCell ref="BD17:BH17"/>
    <mergeCell ref="C18:C19"/>
    <mergeCell ref="D18:D19"/>
    <mergeCell ref="E18:F18"/>
    <mergeCell ref="G18:H18"/>
    <mergeCell ref="I18:I19"/>
    <mergeCell ref="BF18:BG18"/>
    <mergeCell ref="AG18:AH18"/>
    <mergeCell ref="AI18:AJ18"/>
    <mergeCell ref="B21:B36"/>
    <mergeCell ref="AB18:AB19"/>
    <mergeCell ref="AC18:AC19"/>
    <mergeCell ref="AD18:AD19"/>
    <mergeCell ref="AF18:AF19"/>
    <mergeCell ref="S18:S19"/>
    <mergeCell ref="T18:T19"/>
    <mergeCell ref="U18:V18"/>
    <mergeCell ref="W18:W19"/>
    <mergeCell ref="X18:X19"/>
    <mergeCell ref="Y18:AA18"/>
    <mergeCell ref="L18:M18"/>
    <mergeCell ref="N18:N19"/>
    <mergeCell ref="D37:I37"/>
    <mergeCell ref="AW18:AX18"/>
    <mergeCell ref="AY18:AZ18"/>
    <mergeCell ref="BB18:BC18"/>
    <mergeCell ref="BD18:BD19"/>
    <mergeCell ref="O18:O19"/>
    <mergeCell ref="P18:P19"/>
    <mergeCell ref="Q18:Q19"/>
    <mergeCell ref="R18:R19"/>
    <mergeCell ref="J18:K18"/>
  </mergeCells>
  <conditionalFormatting sqref="C21:C27 C28:D36">
    <cfRule type="expression" dxfId="193" priority="40">
      <formula>$AK21&lt;&gt;""</formula>
    </cfRule>
  </conditionalFormatting>
  <conditionalFormatting sqref="C21:D36 S21:X36">
    <cfRule type="expression" dxfId="192" priority="41">
      <formula>$T21="punktuelle Reparatur + Linern"</formula>
    </cfRule>
    <cfRule type="expression" dxfId="191" priority="22">
      <formula>$T21="Erneuern"</formula>
    </cfRule>
    <cfRule type="expression" dxfId="190" priority="39">
      <formula>$T21="punktuelle Reparatur"</formula>
    </cfRule>
    <cfRule type="expression" dxfId="189" priority="20">
      <formula>$T21="Linern"</formula>
    </cfRule>
    <cfRule type="expression" dxfId="188" priority="21">
      <formula>AND($U21&lt;&gt;"",$U21&lt;&gt;"-")</formula>
    </cfRule>
  </conditionalFormatting>
  <conditionalFormatting sqref="C21:D36 T21:X36">
    <cfRule type="expression" dxfId="187" priority="16">
      <formula>$T21="Kein Handlungsbedarf"</formula>
    </cfRule>
    <cfRule type="expression" dxfId="186" priority="17">
      <formula>OR($M21="x",$L21="x")</formula>
    </cfRule>
  </conditionalFormatting>
  <conditionalFormatting sqref="C21:AK36 AU21:BH36 N39:N53">
    <cfRule type="cellIs" dxfId="185" priority="15" operator="equal">
      <formula>"?"</formula>
    </cfRule>
  </conditionalFormatting>
  <conditionalFormatting sqref="E21:E36 L21:M36">
    <cfRule type="expression" dxfId="184" priority="19">
      <formula>AND($L21="x",$M21="x")</formula>
    </cfRule>
  </conditionalFormatting>
  <conditionalFormatting sqref="F21:I27 D21:D27 F21:F28">
    <cfRule type="expression" dxfId="183" priority="36">
      <formula>OR($L21=1,$M21=1)</formula>
    </cfRule>
  </conditionalFormatting>
  <conditionalFormatting sqref="I21:I36">
    <cfRule type="expression" dxfId="182" priority="33" stopIfTrue="1">
      <formula>$I21&gt;=300</formula>
    </cfRule>
  </conditionalFormatting>
  <conditionalFormatting sqref="N39:N45">
    <cfRule type="expression" dxfId="181" priority="159">
      <formula>OR($L22=1,$M22=1)</formula>
    </cfRule>
  </conditionalFormatting>
  <conditionalFormatting sqref="N46">
    <cfRule type="expression" dxfId="180" priority="206">
      <formula>OR($L30=1,$M30=1)</formula>
    </cfRule>
  </conditionalFormatting>
  <conditionalFormatting sqref="N47">
    <cfRule type="expression" dxfId="179" priority="208">
      <formula>OR(#REF!=1,#REF!=1)</formula>
    </cfRule>
  </conditionalFormatting>
  <conditionalFormatting sqref="N48:N53">
    <cfRule type="expression" dxfId="178" priority="51">
      <formula>OR($L31=1,$M31=1)</formula>
    </cfRule>
  </conditionalFormatting>
  <conditionalFormatting sqref="O21:O27">
    <cfRule type="expression" dxfId="177" priority="34">
      <formula>OR($L21=1,$M21=1)</formula>
    </cfRule>
  </conditionalFormatting>
  <conditionalFormatting sqref="Q21:Q36">
    <cfRule type="expression" dxfId="176" priority="18">
      <formula>$Q21="Ja"</formula>
    </cfRule>
  </conditionalFormatting>
  <conditionalFormatting sqref="S21:S24">
    <cfRule type="expression" dxfId="175" priority="6">
      <formula>OR($M21="x",$L21="x")</formula>
    </cfRule>
    <cfRule type="expression" dxfId="174" priority="5">
      <formula>$T21="Kein Handlungsbedarf"</formula>
    </cfRule>
    <cfRule type="expression" dxfId="173" priority="7">
      <formula>($L21="x")</formula>
    </cfRule>
    <cfRule type="expression" dxfId="172" priority="8">
      <formula>($M21="x")</formula>
    </cfRule>
  </conditionalFormatting>
  <conditionalFormatting sqref="S21:S36">
    <cfRule type="expression" dxfId="171" priority="24">
      <formula>$S21=""</formula>
    </cfRule>
  </conditionalFormatting>
  <conditionalFormatting sqref="S27:S28">
    <cfRule type="expression" dxfId="170" priority="11">
      <formula>($L27="x")</formula>
    </cfRule>
    <cfRule type="expression" dxfId="169" priority="9">
      <formula>$T27="Kein Handlungsbedarf"</formula>
    </cfRule>
    <cfRule type="expression" dxfId="168" priority="10">
      <formula>OR($M27="x",$L27="x")</formula>
    </cfRule>
    <cfRule type="expression" dxfId="167" priority="12">
      <formula>($M27="x")</formula>
    </cfRule>
  </conditionalFormatting>
  <conditionalFormatting sqref="S33">
    <cfRule type="expression" dxfId="166" priority="1">
      <formula>$T33="Kein Handlungsbedarf"</formula>
    </cfRule>
    <cfRule type="expression" dxfId="165" priority="4">
      <formula>($M33="x")</formula>
    </cfRule>
    <cfRule type="expression" dxfId="164" priority="3">
      <formula>($L33="x")</formula>
    </cfRule>
    <cfRule type="expression" dxfId="163" priority="2">
      <formula>OR($M33="x",$L33="x")</formula>
    </cfRule>
  </conditionalFormatting>
  <conditionalFormatting sqref="T21:AJ36 L21:L36 Q21:R36 N21:N36 BD21:BD36">
    <cfRule type="expression" dxfId="162" priority="50">
      <formula>($M21="x")</formula>
    </cfRule>
  </conditionalFormatting>
  <conditionalFormatting sqref="T21:AJ36 M21:O36 Q21:R36">
    <cfRule type="expression" dxfId="161" priority="49">
      <formula>($L21="x")</formula>
    </cfRule>
  </conditionalFormatting>
  <conditionalFormatting sqref="U21:U36 Y21:Y36 J21:J36 AB21:AB36 BB21:BB36">
    <cfRule type="expression" dxfId="160" priority="47">
      <formula>NOT(OR($K21="",$K21="-"))</formula>
    </cfRule>
  </conditionalFormatting>
  <conditionalFormatting sqref="U21:U36">
    <cfRule type="expression" dxfId="159" priority="43">
      <formula>NOT(OR($V21="",$V21="-"))</formula>
    </cfRule>
  </conditionalFormatting>
  <conditionalFormatting sqref="U21:V36">
    <cfRule type="expression" dxfId="158" priority="42">
      <formula>OR($T21="Erneuern",$T21="punktuelle Reparatur")</formula>
    </cfRule>
  </conditionalFormatting>
  <conditionalFormatting sqref="U21:X36">
    <cfRule type="expression" dxfId="157" priority="45">
      <formula>$T21="Kein Handlungsbedarf"</formula>
    </cfRule>
  </conditionalFormatting>
  <conditionalFormatting sqref="V21:V36 Z21:AA36 K21:K36 AD21:AE36 BC21:BC36">
    <cfRule type="expression" dxfId="156" priority="46">
      <formula>($J21="x")</formula>
    </cfRule>
  </conditionalFormatting>
  <conditionalFormatting sqref="V21:V36">
    <cfRule type="expression" dxfId="155" priority="48">
      <formula>NOT(OR($U21="",$U21="-"))</formula>
    </cfRule>
  </conditionalFormatting>
  <conditionalFormatting sqref="X21:X36">
    <cfRule type="expression" dxfId="154" priority="23">
      <formula>$T21="Linern"</formula>
    </cfRule>
  </conditionalFormatting>
  <conditionalFormatting sqref="Y21:AA36">
    <cfRule type="expression" dxfId="153" priority="38">
      <formula>OR(AND($Y21="x",$Z21="x"),AND($Y21="x",$AA21="x"),AND($Z21="x",$AA21="x"))</formula>
    </cfRule>
  </conditionalFormatting>
  <conditionalFormatting sqref="AI21:AJ36">
    <cfRule type="expression" dxfId="152" priority="44">
      <formula>OR(AND($U21="",$V21=""),AND($U21="-",$V21="-"))</formula>
    </cfRule>
  </conditionalFormatting>
  <conditionalFormatting sqref="AV21:AV36 BE21:BE36 G23:G36 F28:H36 AW28:AW36 E35">
    <cfRule type="expression" dxfId="151" priority="13">
      <formula>OR($L21=1,$M21=1)</formula>
    </cfRule>
  </conditionalFormatting>
  <conditionalFormatting sqref="BD21:BH36">
    <cfRule type="expression" dxfId="150" priority="26">
      <formula>($L21="x")</formula>
    </cfRule>
  </conditionalFormatting>
  <conditionalFormatting sqref="BF21:BF36">
    <cfRule type="expression" dxfId="149" priority="25">
      <formula>$BF21=""</formula>
    </cfRule>
  </conditionalFormatting>
  <conditionalFormatting sqref="BF21:BH36">
    <cfRule type="expression" dxfId="148" priority="27">
      <formula>($M21="x")</formula>
    </cfRule>
  </conditionalFormatting>
  <dataValidations count="46">
    <dataValidation allowBlank="1" showInputMessage="1" showErrorMessage="1" promptTitle="Info" prompt="Hier soll die Nummer eingetragen werden, welche der Haltung in der Zeichnung zugewiesen wurde." sqref="C18" xr:uid="{A116901A-E238-4BE5-8D23-421424772FDE}"/>
    <dataValidation allowBlank="1" showInputMessage="1" showErrorMessage="1" promptTitle="Info" prompt="Die Leitungsbezeichnung kann den Dokumenten der Sielbefahrung entnommen werden._x000a_(Bsp. 68404012SE02)" sqref="D18:D19" xr:uid="{DF7D318B-5288-4356-BEE6-CD02D34120D0}"/>
    <dataValidation allowBlank="1" showInputMessage="1" showErrorMessage="1" promptTitle="Info" prompt="Hier wird die Stationierung des Anschlusses entlang der Haltung und deren Lage im Siel festgehalten. _x000a_Betrachtet, wenn in Fließrichtung befahren wurde." sqref="E18:F18" xr:uid="{9E0B4575-87F3-4A57-9483-F2FD0A61274F}"/>
    <dataValidation allowBlank="1" showInputMessage="1" showErrorMessage="1" promptTitle="Info" prompt="Wieivel Meter ist der Anschluss vom Beginn der Haltung entfernt._x000a_Gemessen, wenn in Fließrichtung befahren wurde." sqref="E19" xr:uid="{C9D3087F-5FC4-482F-8CD8-D99F4384F8BD}"/>
    <dataValidation allowBlank="1" showInputMessage="1" showErrorMessage="1" promptTitle="Info" prompt="Lage des Anschlusses, wenn man die Haltung entlang schaut. Dargestellt in Form einer Uhrzeit. Liegt der Anschluss also mittig rechts, entspräche dies 3 Uhr." sqref="F19" xr:uid="{E862D1DF-2E89-425E-B9A0-4A652B518E3D}"/>
    <dataValidation allowBlank="1" showInputMessage="1" showErrorMessage="1" promptTitle="Info" prompt="Eintragung der Dimensionierung der Anschlussleitung in DN." sqref="I18:I19" xr:uid="{B2A378C6-72B9-4463-8C25-654B09AC19B6}"/>
    <dataValidation allowBlank="1" showInputMessage="1" showErrorMessage="1" promptTitle="Info" prompt="Prüfen ob es sich bei dem Anschluss um einen Straßenablauf oder einen Hausanschluss handelt." sqref="J18:K18" xr:uid="{98384A9B-D2EB-43C4-A087-FC6756E9FD19}"/>
    <dataValidation allowBlank="1" showInputMessage="1" showErrorMessage="1" promptTitle="Info" prompt="Hier ankreuzen, wenn es sich bei dem Anschluss um einen Straßenablauf handelt." sqref="J19" xr:uid="{87DA08A8-53B2-48F1-9596-DB7A544BC18D}"/>
    <dataValidation allowBlank="1" showInputMessage="1" showErrorMessage="1" promptTitle="Info" prompt="Wenn es sich bei dem Anschluss um einen Hausanschluss handelt, dann hier die Hausnummer eintragen, zu welcher dieser gehört." sqref="K19" xr:uid="{17CBD25C-D738-4DA8-8D6D-4C11958736F9}"/>
    <dataValidation allowBlank="1" showInputMessage="1" showErrorMessage="1" promptTitle="Info" prompt="Hier wird die Stationierung des Anschlusses entlang der Haltung und deren Lage im Siel festgehalten. _x000a_Betrachtet, wenn gegen Fließrichtung befahren wurde." sqref="G18:H18" xr:uid="{FD5F6800-5ABF-4D88-8942-F741375A7137}"/>
    <dataValidation allowBlank="1" showInputMessage="1" showErrorMessage="1" promptTitle="Info" prompt="Wieivel Meter ist der Anschluss vom Beginn der Haltung entfernt._x000a_Gemessen, wenn gegen Fließrichtung befahren wurde." sqref="G19" xr:uid="{817F2CDD-D63D-4EBE-A98B-C9401B41A9BF}"/>
    <dataValidation allowBlank="1" showInputMessage="1" showErrorMessage="1" promptTitle="Info" prompt="Lage des Anschlusses, wenn man die Haltung entlang schaut. Dargestellt in Form einer Uhrzeit. Liegt der Anschluss also mittig und rechts, entspräche dies 3 Uhr." sqref="H19" xr:uid="{4106B70E-1B37-4ADC-BE26-4267DD2E8C08}"/>
    <dataValidation allowBlank="1" showInputMessage="1" showErrorMessage="1" promptTitle="Info" prompt="Abfrage ob der Anschluss verschlossen ist. Wenn zutrffend dann mit einem &quot;x&quot; ausfüllen, ansonsten mit einem &quot;-&quot; ausfüllen." sqref="L18:M18" xr:uid="{FED7C7AD-E08D-4BBC-878E-679287C5B092}"/>
    <dataValidation allowBlank="1" showInputMessage="1" showErrorMessage="1" promptTitle="Info" prompt="Wenn der Anschluss direkt am Siel verschlossen ist, dann hier ankreuzen." sqref="L19" xr:uid="{AE645733-D88E-4D10-9FBD-23CA6DC07AFE}"/>
    <dataValidation allowBlank="1" showInputMessage="1" showErrorMessage="1" promptTitle="Info" prompt="Wenn der Anschluss innerhalb der Anschlussleitung verschlossen ist, dann hier ankreuzen." sqref="M19" xr:uid="{B2186792-4A5A-445B-AE26-CDCD76E007E0}"/>
    <dataValidation allowBlank="1" showInputMessage="1" showErrorMessage="1" promptTitle="Info" prompt="Hier einfach die Länge der Anschlussleitung eintragen. DIese kann der Auswertung der Kanalbefahrung entnommen werden." sqref="O18:O19" xr:uid="{5F7C513F-C2EE-4D3F-80DC-B360B010BFFD}"/>
    <dataValidation allowBlank="1" showInputMessage="1" showErrorMessage="1" promptTitle="Info" prompt="Hier einen kurzen Kommentar, in welchem Zustand sich die Einbindung befindet. Der Kommentar bezieht sich hier NUR auf die Einbindung, nicht auf den Zustand der AL selbst." sqref="P18:P19" xr:uid="{4D21DD8F-0935-43F9-882C-617C467D5237}"/>
    <dataValidation allowBlank="1" showInputMessage="1" showErrorMessage="1" promptTitle="Info" prompt="Soll die Einbindung nach der Sanierung geöffnet werden oder verschlossen bleiben? Bei Auswahl von Ja, wird die Zeile gelb markiert um darauf hinzuweisen, dass hier auf jeden Fall Handlungsbedarf besteht.         " sqref="Q18:Q19" xr:uid="{07FE84C5-8FF0-495C-B305-DEDC833E1CDD}"/>
    <dataValidation allowBlank="1" showInputMessage="1" showErrorMessage="1" promptTitle="Info" prompt="Hier auswählen ob und welche Maßnahme für die AL notwendig ist. Die Zeilen werden nach Auswahl farblich markiert um einen besseren Überblick zu erhalten welcher Handlungsbedarf besteht." sqref="T18:T19" xr:uid="{C33AE280-0B88-474A-B8E5-3D1EB9CE5F67}"/>
    <dataValidation allowBlank="1" showInputMessage="1" showErrorMessage="1" promptTitle="Info" prompt="Wenn als Maßnahme Linern gewählt wurde, muss hier eingetragen werden von wo dieser eingezogen wird." sqref="U18:V18" xr:uid="{D1BDE1E3-3B0C-443F-AEF8-2A104135DEF1}"/>
    <dataValidation allowBlank="1" showInputMessage="1" showErrorMessage="1" promptTitle="Info" prompt="In dieser Zeile die Meter der zu sanierenden Strecke eintragen, falls der Liner aus dem Straßenablauf eingezogen wird." sqref="U19" xr:uid="{959B0213-95CE-4E77-B056-B73A3E2FCEE5}"/>
    <dataValidation allowBlank="1" showInputMessage="1" showErrorMessage="1" promptTitle="Info" prompt="In dieser Zeile die Meter der zu sanierenden Strecke eintragen, falls der Liner aus einer Kopfbaugrube oder einem Revisionsschacht eingezogen wird." sqref="V19" xr:uid="{C70B08F4-DF6D-4E6A-9D6F-060E5C4CC0B5}"/>
    <dataValidation allowBlank="1" showInputMessage="1" showErrorMessage="1" promptTitle="Info" prompt="Wieviele Reparaturbaugruben sind bei einer punktuellen Erneuerung notwendig._x000a_Diese können auch notwendig werden, falls ein Liner eingezogen wird und an einer Stelle zusätzlich punktuell repariert werden muss." sqref="W18:W19" xr:uid="{2015CF82-0A97-4680-B737-913077BBE2E6}"/>
    <dataValidation allowBlank="1" showInputMessage="1" showErrorMessage="1" promptTitle="Info" prompt="Wieviele Meter Baugrube werden zur Erneuerung der Haltung notwendig. Hauptsächlich wenn die AL in offener Bauweise erneuert werden muss. Bei punktuellen Reparaturen werden die Baugruben nach Stück erfasst." sqref="X18:X19" xr:uid="{1B9476C0-2D03-471A-9EC0-920F55DF8385}"/>
    <dataValidation allowBlank="1" showInputMessage="1" showErrorMessage="1" promptTitle="Info" prompt="Wo wird die Vorflut angeschlossen um die AL trocken zu halten." sqref="Y18:AA18" xr:uid="{DC8F1167-AFCE-4DB1-BEB8-F3276EBB1D7D}"/>
    <dataValidation allowBlank="1" showInputMessage="1" showErrorMessage="1" promptTitle="Info" prompt="Ankreuzen, wenn es sich bei der AL um einen Straßenablauf handelt und dieser einfach abgedeckt wird, um zu verhindern, dass dort Wasser hinein fließen kann." sqref="Y19" xr:uid="{F6122F08-3307-4865-BEAB-3F43B6F6F5C6}"/>
    <dataValidation allowBlank="1" showInputMessage="1" showErrorMessage="1" promptTitle="Info" prompt="Es wird eine Kopfbaugrube erstellt, um die Vorflut dort anschließen zu können._x000a_Meistens bei Hausanschlüssen, die über keinen Revisionsschacht verfügen." sqref="Z19" xr:uid="{1ABB40AF-61AC-4535-92D5-FE4FA4006723}"/>
    <dataValidation allowBlank="1" showInputMessage="1" showErrorMessage="1" promptTitle="Info" prompt="Anschluss der Vorflut an einen Revisionsschacht." sqref="AA19" xr:uid="{628E785A-5679-4AF3-AACC-52AB94CD7E88}"/>
    <dataValidation allowBlank="1" showInputMessage="1" showErrorMessage="1" promptTitle="Info" prompt="Die Reinigung und Befahrung erfolgt aus dem Straßenablauf. BItte die zu befahrenden Meter angeben." sqref="AB18:AB19" xr:uid="{98EEC194-C392-4782-8B2C-B4A006044F76}"/>
    <dataValidation allowBlank="1" showInputMessage="1" showErrorMessage="1" promptTitle="Info" prompt="Die Reinigung und Befahrung erfolgt direkt aus dem Siel heraus, an dem die AL angeschlossen ist. BItte die zu befahrenden Meter angeben." sqref="AC18:AC19" xr:uid="{6CCC2B1D-F09F-4D72-A789-AF87F3F928EF}"/>
    <dataValidation allowBlank="1" showInputMessage="1" showErrorMessage="1" promptTitle="Info" prompt="Die Reinigung und Befahrung erfolgt aus einem Revisionsschacht. BItte die zu befahrenden Meter angeben." sqref="AD18:AD19" xr:uid="{8B68D04E-7103-4CFB-BDD3-5EADED73CBB2}"/>
    <dataValidation allowBlank="1" showInputMessage="1" showErrorMessage="1" promptTitle="Info" prompt="Ankreuzen, falls eine rein optische Prüfung notwendig ist, um zu prüfen ob die AL überhaupt in Betrieb ist. Sprich hinein schauen und bewerten." sqref="AE18" xr:uid="{92408685-3AD9-464C-9D8B-F6C9E119D038}"/>
    <dataValidation allowBlank="1" showInputMessage="1" showErrorMessage="1" promptTitle="Info" prompt="Hiermit ist die Zweipunktortung gemeint und ob eine solche notwendig ist." sqref="AF18:AF19" xr:uid="{688AEDC4-064A-46F6-A28F-097FE0AC71FD}"/>
    <dataValidation allowBlank="1" showInputMessage="1" showErrorMessage="1" promptTitle="Info" prompt="Sind Arbeiten innerhalb der AL notwendig, um diese von Bewuchs oder sonstiger Beeinträchtigung zu befreien? Falls nötig, eintragen wieviele Stunden mit Fräse oder Kettenschleuder gearbeitet werden muss. Alternativ mit &quot;-&quot; ausfüllen." sqref="AG18:AH18" xr:uid="{53B561A0-D811-491B-9507-579861FAADFB}"/>
    <dataValidation allowBlank="1" showInputMessage="1" showErrorMessage="1" promptTitle="Info" prompt="Wieviele Stunden wird ein Fräsen innerhalb der AL notwendig sein?" sqref="AG19" xr:uid="{3058B4B5-0F57-4C04-BD9E-BE8A2F721816}"/>
    <dataValidation allowBlank="1" showInputMessage="1" showErrorMessage="1" promptTitle="Info" prompt="Wieviele Stunden wird die Kettenschleuder notwendig sein, um die Beeinträchtigungen innerhalb der AL zu entfernen?" sqref="AH19" xr:uid="{00D10685-0FC0-4B39-8AB1-8A4DB31AD097}"/>
    <dataValidation allowBlank="1" showInputMessage="1" showErrorMessage="1" promptTitle="Info" prompt="Diese Zulagen kommen alternativ zum tragen, falls die AL mit einem Liner saniert wird." sqref="AI18:AJ18" xr:uid="{CF95AC2D-C53C-440C-9892-05E8245DCFEE}"/>
    <dataValidation allowBlank="1" showInputMessage="1" showErrorMessage="1" promptTitle="Info" prompt="Falls die Länge des zu sanierenden Liners mehr als 5m beträgt, wird eine Zulage berechnet. Diese Zeile füllt sich falls zutreffend automatisch aus." sqref="AI19" xr:uid="{A94F0B02-B99D-4AFC-948E-216BB9F76AC5}"/>
    <dataValidation allowBlank="1" showInputMessage="1" showErrorMessage="1" promptTitle="Info" prompt="Falls der Liner gegen Fließrichtung eingebaut werden muss, kommt eine Zulage zum tragen. In diesem Falle bitte hier mit einem &quot;x&quot; markieren." sqref="AJ19" xr:uid="{C3BE4CBB-D49D-4985-9114-F9FCF5C6BAF0}"/>
    <dataValidation allowBlank="1" showInputMessage="1" showErrorMessage="1" promptTitle="Info" prompt="Hier können zusätzliche Notizen eingetragen werden, um sich z.b. selbst einen Reminder zu der AL zu notieren." sqref="AK18" xr:uid="{BF7CFF5B-301E-42F1-9F38-A9E6DAC5D033}"/>
    <dataValidation allowBlank="1" showInputMessage="1" showErrorMessage="1" promptTitle="Info" prompt="Hier einen Kommentar eintragen in welchem Zustand sich die AL befindet, was Besonderheiteneiten sind und ob Vorarbeiten (Fräsen, Kettenschleuder, etc.) notwendig sind." sqref="S18:S19" xr:uid="{E3CFA794-16E5-46E6-BE86-F0C057E925E9}"/>
    <dataValidation allowBlank="1" showInputMessage="1" showErrorMessage="1" promptTitle="Info" prompt="Gibt es innerhalb der Anschlussleitung einen weiteren Anschluss, welcher sich im öffentlichen Bereich befindet? Unteranschlüsse im Privaten Bereich sind nicht zu beachten." sqref="N18:N19" xr:uid="{298CB273-3F1E-48D5-870C-4378BAEB6A5C}"/>
    <dataValidation allowBlank="1" showInputMessage="1" showErrorMessage="1" promptTitle="Info" prompt="Auswählen ob oder wie die Einbindung erfolgen soll." sqref="R18:R19" xr:uid="{818A0F60-F431-4E2F-92A7-68F8AC13132B}"/>
    <dataValidation type="list" allowBlank="1" showInputMessage="1" showErrorMessage="1" sqref="Q21:Q36" xr:uid="{5A18E4A0-6C3E-4F1E-8244-947A770BC5D1}">
      <formula1>"Ja,Nein"</formula1>
    </dataValidation>
    <dataValidation type="list" showInputMessage="1" showErrorMessage="1" sqref="R21:R36" xr:uid="{5B2028B8-32CE-44F7-B151-017E28CEA8A3}">
      <formula1>"Kein Handlungsbedarf,Handlaminat,Hutprofil,Verpressen,zurückl. Einbingsb. Spachteln,"</formula1>
    </dataValidation>
    <dataValidation type="list" allowBlank="1" showInputMessage="1" showErrorMessage="1" sqref="T21:T36" xr:uid="{AE07E45D-3FF5-4214-97B1-9AA4B687FC19}">
      <formula1>"Kein Handlungsbedarf,Linern,Erneuern,punktuelle Reparatur,punktuelle Reparatur + Linern"</formula1>
    </dataValidation>
  </dataValidations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DDB5D-14B9-4564-8340-CDEEB93D84BD}">
  <sheetPr>
    <pageSetUpPr fitToPage="1"/>
  </sheetPr>
  <dimension ref="B2:BH53"/>
  <sheetViews>
    <sheetView showZeros="0" topLeftCell="B1" zoomScale="85" zoomScaleNormal="85" workbookViewId="0">
      <selection activeCell="F2" sqref="F2:P3"/>
    </sheetView>
  </sheetViews>
  <sheetFormatPr baseColWidth="10" defaultRowHeight="14.4" x14ac:dyDescent="0.3"/>
  <cols>
    <col min="1" max="2" width="4.88671875" style="8" customWidth="1"/>
    <col min="3" max="3" width="11.33203125" style="8" bestFit="1" customWidth="1"/>
    <col min="4" max="4" width="15.109375" style="8" customWidth="1"/>
    <col min="5" max="5" width="12.33203125" style="8" bestFit="1" customWidth="1"/>
    <col min="6" max="6" width="7.6640625" style="8" customWidth="1"/>
    <col min="7" max="7" width="12.33203125" style="82" bestFit="1" customWidth="1"/>
    <col min="8" max="8" width="7.6640625" style="82" customWidth="1"/>
    <col min="9" max="9" width="8.5546875" style="82" customWidth="1"/>
    <col min="10" max="10" width="8.33203125" style="8" customWidth="1"/>
    <col min="11" max="11" width="8.5546875" style="82" customWidth="1"/>
    <col min="12" max="12" width="7.6640625" style="82" customWidth="1"/>
    <col min="13" max="13" width="8.6640625" style="82" customWidth="1"/>
    <col min="14" max="14" width="8.5546875" style="8" bestFit="1" customWidth="1"/>
    <col min="15" max="15" width="9.5546875" style="82" bestFit="1" customWidth="1"/>
    <col min="16" max="16" width="23.44140625" style="8" customWidth="1"/>
    <col min="17" max="17" width="8" style="8" bestFit="1" customWidth="1"/>
    <col min="18" max="18" width="18.6640625" style="8" customWidth="1"/>
    <col min="19" max="19" width="29.109375" style="8" customWidth="1"/>
    <col min="20" max="20" width="19.33203125" style="8" bestFit="1" customWidth="1"/>
    <col min="21" max="21" width="12.44140625" style="8" customWidth="1"/>
    <col min="22" max="22" width="11.88671875" style="8" customWidth="1"/>
    <col min="23" max="24" width="10.6640625" style="8" customWidth="1"/>
    <col min="25" max="25" width="10.109375" style="8" customWidth="1"/>
    <col min="26" max="27" width="7.6640625" style="8" bestFit="1" customWidth="1"/>
    <col min="28" max="28" width="10.109375" style="8" bestFit="1" customWidth="1"/>
    <col min="29" max="29" width="9" style="8" customWidth="1"/>
    <col min="30" max="30" width="8.5546875" style="8" customWidth="1"/>
    <col min="31" max="31" width="9.88671875" style="8" bestFit="1" customWidth="1"/>
    <col min="32" max="32" width="7.6640625" style="8" bestFit="1" customWidth="1"/>
    <col min="33" max="33" width="10.5546875" style="8" customWidth="1"/>
    <col min="34" max="34" width="10.44140625" style="8" customWidth="1"/>
    <col min="35" max="36" width="11.5546875" style="8" bestFit="1" customWidth="1"/>
    <col min="37" max="37" width="32" style="8" customWidth="1"/>
    <col min="38" max="49" width="11.5546875" style="8"/>
    <col min="50" max="50" width="7" style="8" customWidth="1"/>
    <col min="51" max="51" width="11.5546875" style="8"/>
    <col min="52" max="52" width="7.109375" style="8" customWidth="1"/>
    <col min="53" max="58" width="11.5546875" style="8"/>
    <col min="59" max="59" width="16" style="8" bestFit="1" customWidth="1"/>
    <col min="60" max="60" width="24" style="8" customWidth="1"/>
    <col min="61" max="255" width="11.5546875" style="8"/>
    <col min="256" max="256" width="11.109375" style="8" bestFit="1" customWidth="1"/>
    <col min="257" max="257" width="10.33203125" style="8" bestFit="1" customWidth="1"/>
    <col min="258" max="258" width="7.109375" style="8" bestFit="1" customWidth="1"/>
    <col min="259" max="259" width="12.44140625" style="8" customWidth="1"/>
    <col min="260" max="260" width="6.6640625" style="8" bestFit="1" customWidth="1"/>
    <col min="261" max="261" width="5" style="8" bestFit="1" customWidth="1"/>
    <col min="262" max="262" width="5.33203125" style="8" bestFit="1" customWidth="1"/>
    <col min="263" max="263" width="3.109375" style="8" bestFit="1" customWidth="1"/>
    <col min="264" max="264" width="9" style="8" customWidth="1"/>
    <col min="265" max="265" width="7" style="8" bestFit="1" customWidth="1"/>
    <col min="266" max="266" width="6" style="8" bestFit="1" customWidth="1"/>
    <col min="267" max="267" width="16.109375" style="8" customWidth="1"/>
    <col min="268" max="268" width="5.44140625" style="8" bestFit="1" customWidth="1"/>
    <col min="269" max="269" width="17" style="8" customWidth="1"/>
    <col min="270" max="274" width="11.5546875" style="8"/>
    <col min="275" max="275" width="8.88671875" style="8" bestFit="1" customWidth="1"/>
    <col min="276" max="276" width="9.5546875" style="8" bestFit="1" customWidth="1"/>
    <col min="277" max="277" width="6.88671875" style="8" bestFit="1" customWidth="1"/>
    <col min="278" max="278" width="8.44140625" style="8" bestFit="1" customWidth="1"/>
    <col min="279" max="279" width="8" style="8" bestFit="1" customWidth="1"/>
    <col min="280" max="280" width="7.5546875" style="8" bestFit="1" customWidth="1"/>
    <col min="281" max="281" width="5.5546875" style="8" bestFit="1" customWidth="1"/>
    <col min="282" max="511" width="11.5546875" style="8"/>
    <col min="512" max="512" width="11.109375" style="8" bestFit="1" customWidth="1"/>
    <col min="513" max="513" width="10.33203125" style="8" bestFit="1" customWidth="1"/>
    <col min="514" max="514" width="7.109375" style="8" bestFit="1" customWidth="1"/>
    <col min="515" max="515" width="12.44140625" style="8" customWidth="1"/>
    <col min="516" max="516" width="6.6640625" style="8" bestFit="1" customWidth="1"/>
    <col min="517" max="517" width="5" style="8" bestFit="1" customWidth="1"/>
    <col min="518" max="518" width="5.33203125" style="8" bestFit="1" customWidth="1"/>
    <col min="519" max="519" width="3.109375" style="8" bestFit="1" customWidth="1"/>
    <col min="520" max="520" width="9" style="8" customWidth="1"/>
    <col min="521" max="521" width="7" style="8" bestFit="1" customWidth="1"/>
    <col min="522" max="522" width="6" style="8" bestFit="1" customWidth="1"/>
    <col min="523" max="523" width="16.109375" style="8" customWidth="1"/>
    <col min="524" max="524" width="5.44140625" style="8" bestFit="1" customWidth="1"/>
    <col min="525" max="525" width="17" style="8" customWidth="1"/>
    <col min="526" max="530" width="11.5546875" style="8"/>
    <col min="531" max="531" width="8.88671875" style="8" bestFit="1" customWidth="1"/>
    <col min="532" max="532" width="9.5546875" style="8" bestFit="1" customWidth="1"/>
    <col min="533" max="533" width="6.88671875" style="8" bestFit="1" customWidth="1"/>
    <col min="534" max="534" width="8.44140625" style="8" bestFit="1" customWidth="1"/>
    <col min="535" max="535" width="8" style="8" bestFit="1" customWidth="1"/>
    <col min="536" max="536" width="7.5546875" style="8" bestFit="1" customWidth="1"/>
    <col min="537" max="537" width="5.5546875" style="8" bestFit="1" customWidth="1"/>
    <col min="538" max="767" width="11.5546875" style="8"/>
    <col min="768" max="768" width="11.109375" style="8" bestFit="1" customWidth="1"/>
    <col min="769" max="769" width="10.33203125" style="8" bestFit="1" customWidth="1"/>
    <col min="770" max="770" width="7.109375" style="8" bestFit="1" customWidth="1"/>
    <col min="771" max="771" width="12.44140625" style="8" customWidth="1"/>
    <col min="772" max="772" width="6.6640625" style="8" bestFit="1" customWidth="1"/>
    <col min="773" max="773" width="5" style="8" bestFit="1" customWidth="1"/>
    <col min="774" max="774" width="5.33203125" style="8" bestFit="1" customWidth="1"/>
    <col min="775" max="775" width="3.109375" style="8" bestFit="1" customWidth="1"/>
    <col min="776" max="776" width="9" style="8" customWidth="1"/>
    <col min="777" max="777" width="7" style="8" bestFit="1" customWidth="1"/>
    <col min="778" max="778" width="6" style="8" bestFit="1" customWidth="1"/>
    <col min="779" max="779" width="16.109375" style="8" customWidth="1"/>
    <col min="780" max="780" width="5.44140625" style="8" bestFit="1" customWidth="1"/>
    <col min="781" max="781" width="17" style="8" customWidth="1"/>
    <col min="782" max="786" width="11.5546875" style="8"/>
    <col min="787" max="787" width="8.88671875" style="8" bestFit="1" customWidth="1"/>
    <col min="788" max="788" width="9.5546875" style="8" bestFit="1" customWidth="1"/>
    <col min="789" max="789" width="6.88671875" style="8" bestFit="1" customWidth="1"/>
    <col min="790" max="790" width="8.44140625" style="8" bestFit="1" customWidth="1"/>
    <col min="791" max="791" width="8" style="8" bestFit="1" customWidth="1"/>
    <col min="792" max="792" width="7.5546875" style="8" bestFit="1" customWidth="1"/>
    <col min="793" max="793" width="5.5546875" style="8" bestFit="1" customWidth="1"/>
    <col min="794" max="1023" width="11.5546875" style="8"/>
    <col min="1024" max="1024" width="11.109375" style="8" bestFit="1" customWidth="1"/>
    <col min="1025" max="1025" width="10.33203125" style="8" bestFit="1" customWidth="1"/>
    <col min="1026" max="1026" width="7.109375" style="8" bestFit="1" customWidth="1"/>
    <col min="1027" max="1027" width="12.44140625" style="8" customWidth="1"/>
    <col min="1028" max="1028" width="6.6640625" style="8" bestFit="1" customWidth="1"/>
    <col min="1029" max="1029" width="5" style="8" bestFit="1" customWidth="1"/>
    <col min="1030" max="1030" width="5.33203125" style="8" bestFit="1" customWidth="1"/>
    <col min="1031" max="1031" width="3.109375" style="8" bestFit="1" customWidth="1"/>
    <col min="1032" max="1032" width="9" style="8" customWidth="1"/>
    <col min="1033" max="1033" width="7" style="8" bestFit="1" customWidth="1"/>
    <col min="1034" max="1034" width="6" style="8" bestFit="1" customWidth="1"/>
    <col min="1035" max="1035" width="16.109375" style="8" customWidth="1"/>
    <col min="1036" max="1036" width="5.44140625" style="8" bestFit="1" customWidth="1"/>
    <col min="1037" max="1037" width="17" style="8" customWidth="1"/>
    <col min="1038" max="1042" width="11.5546875" style="8"/>
    <col min="1043" max="1043" width="8.88671875" style="8" bestFit="1" customWidth="1"/>
    <col min="1044" max="1044" width="9.5546875" style="8" bestFit="1" customWidth="1"/>
    <col min="1045" max="1045" width="6.88671875" style="8" bestFit="1" customWidth="1"/>
    <col min="1046" max="1046" width="8.44140625" style="8" bestFit="1" customWidth="1"/>
    <col min="1047" max="1047" width="8" style="8" bestFit="1" customWidth="1"/>
    <col min="1048" max="1048" width="7.5546875" style="8" bestFit="1" customWidth="1"/>
    <col min="1049" max="1049" width="5.5546875" style="8" bestFit="1" customWidth="1"/>
    <col min="1050" max="1279" width="11.5546875" style="8"/>
    <col min="1280" max="1280" width="11.109375" style="8" bestFit="1" customWidth="1"/>
    <col min="1281" max="1281" width="10.33203125" style="8" bestFit="1" customWidth="1"/>
    <col min="1282" max="1282" width="7.109375" style="8" bestFit="1" customWidth="1"/>
    <col min="1283" max="1283" width="12.44140625" style="8" customWidth="1"/>
    <col min="1284" max="1284" width="6.6640625" style="8" bestFit="1" customWidth="1"/>
    <col min="1285" max="1285" width="5" style="8" bestFit="1" customWidth="1"/>
    <col min="1286" max="1286" width="5.33203125" style="8" bestFit="1" customWidth="1"/>
    <col min="1287" max="1287" width="3.109375" style="8" bestFit="1" customWidth="1"/>
    <col min="1288" max="1288" width="9" style="8" customWidth="1"/>
    <col min="1289" max="1289" width="7" style="8" bestFit="1" customWidth="1"/>
    <col min="1290" max="1290" width="6" style="8" bestFit="1" customWidth="1"/>
    <col min="1291" max="1291" width="16.109375" style="8" customWidth="1"/>
    <col min="1292" max="1292" width="5.44140625" style="8" bestFit="1" customWidth="1"/>
    <col min="1293" max="1293" width="17" style="8" customWidth="1"/>
    <col min="1294" max="1298" width="11.5546875" style="8"/>
    <col min="1299" max="1299" width="8.88671875" style="8" bestFit="1" customWidth="1"/>
    <col min="1300" max="1300" width="9.5546875" style="8" bestFit="1" customWidth="1"/>
    <col min="1301" max="1301" width="6.88671875" style="8" bestFit="1" customWidth="1"/>
    <col min="1302" max="1302" width="8.44140625" style="8" bestFit="1" customWidth="1"/>
    <col min="1303" max="1303" width="8" style="8" bestFit="1" customWidth="1"/>
    <col min="1304" max="1304" width="7.5546875" style="8" bestFit="1" customWidth="1"/>
    <col min="1305" max="1305" width="5.5546875" style="8" bestFit="1" customWidth="1"/>
    <col min="1306" max="1535" width="11.5546875" style="8"/>
    <col min="1536" max="1536" width="11.109375" style="8" bestFit="1" customWidth="1"/>
    <col min="1537" max="1537" width="10.33203125" style="8" bestFit="1" customWidth="1"/>
    <col min="1538" max="1538" width="7.109375" style="8" bestFit="1" customWidth="1"/>
    <col min="1539" max="1539" width="12.44140625" style="8" customWidth="1"/>
    <col min="1540" max="1540" width="6.6640625" style="8" bestFit="1" customWidth="1"/>
    <col min="1541" max="1541" width="5" style="8" bestFit="1" customWidth="1"/>
    <col min="1542" max="1542" width="5.33203125" style="8" bestFit="1" customWidth="1"/>
    <col min="1543" max="1543" width="3.109375" style="8" bestFit="1" customWidth="1"/>
    <col min="1544" max="1544" width="9" style="8" customWidth="1"/>
    <col min="1545" max="1545" width="7" style="8" bestFit="1" customWidth="1"/>
    <col min="1546" max="1546" width="6" style="8" bestFit="1" customWidth="1"/>
    <col min="1547" max="1547" width="16.109375" style="8" customWidth="1"/>
    <col min="1548" max="1548" width="5.44140625" style="8" bestFit="1" customWidth="1"/>
    <col min="1549" max="1549" width="17" style="8" customWidth="1"/>
    <col min="1550" max="1554" width="11.5546875" style="8"/>
    <col min="1555" max="1555" width="8.88671875" style="8" bestFit="1" customWidth="1"/>
    <col min="1556" max="1556" width="9.5546875" style="8" bestFit="1" customWidth="1"/>
    <col min="1557" max="1557" width="6.88671875" style="8" bestFit="1" customWidth="1"/>
    <col min="1558" max="1558" width="8.44140625" style="8" bestFit="1" customWidth="1"/>
    <col min="1559" max="1559" width="8" style="8" bestFit="1" customWidth="1"/>
    <col min="1560" max="1560" width="7.5546875" style="8" bestFit="1" customWidth="1"/>
    <col min="1561" max="1561" width="5.5546875" style="8" bestFit="1" customWidth="1"/>
    <col min="1562" max="1791" width="11.5546875" style="8"/>
    <col min="1792" max="1792" width="11.109375" style="8" bestFit="1" customWidth="1"/>
    <col min="1793" max="1793" width="10.33203125" style="8" bestFit="1" customWidth="1"/>
    <col min="1794" max="1794" width="7.109375" style="8" bestFit="1" customWidth="1"/>
    <col min="1795" max="1795" width="12.44140625" style="8" customWidth="1"/>
    <col min="1796" max="1796" width="6.6640625" style="8" bestFit="1" customWidth="1"/>
    <col min="1797" max="1797" width="5" style="8" bestFit="1" customWidth="1"/>
    <col min="1798" max="1798" width="5.33203125" style="8" bestFit="1" customWidth="1"/>
    <col min="1799" max="1799" width="3.109375" style="8" bestFit="1" customWidth="1"/>
    <col min="1800" max="1800" width="9" style="8" customWidth="1"/>
    <col min="1801" max="1801" width="7" style="8" bestFit="1" customWidth="1"/>
    <col min="1802" max="1802" width="6" style="8" bestFit="1" customWidth="1"/>
    <col min="1803" max="1803" width="16.109375" style="8" customWidth="1"/>
    <col min="1804" max="1804" width="5.44140625" style="8" bestFit="1" customWidth="1"/>
    <col min="1805" max="1805" width="17" style="8" customWidth="1"/>
    <col min="1806" max="1810" width="11.5546875" style="8"/>
    <col min="1811" max="1811" width="8.88671875" style="8" bestFit="1" customWidth="1"/>
    <col min="1812" max="1812" width="9.5546875" style="8" bestFit="1" customWidth="1"/>
    <col min="1813" max="1813" width="6.88671875" style="8" bestFit="1" customWidth="1"/>
    <col min="1814" max="1814" width="8.44140625" style="8" bestFit="1" customWidth="1"/>
    <col min="1815" max="1815" width="8" style="8" bestFit="1" customWidth="1"/>
    <col min="1816" max="1816" width="7.5546875" style="8" bestFit="1" customWidth="1"/>
    <col min="1817" max="1817" width="5.5546875" style="8" bestFit="1" customWidth="1"/>
    <col min="1818" max="2047" width="11.5546875" style="8"/>
    <col min="2048" max="2048" width="11.109375" style="8" bestFit="1" customWidth="1"/>
    <col min="2049" max="2049" width="10.33203125" style="8" bestFit="1" customWidth="1"/>
    <col min="2050" max="2050" width="7.109375" style="8" bestFit="1" customWidth="1"/>
    <col min="2051" max="2051" width="12.44140625" style="8" customWidth="1"/>
    <col min="2052" max="2052" width="6.6640625" style="8" bestFit="1" customWidth="1"/>
    <col min="2053" max="2053" width="5" style="8" bestFit="1" customWidth="1"/>
    <col min="2054" max="2054" width="5.33203125" style="8" bestFit="1" customWidth="1"/>
    <col min="2055" max="2055" width="3.109375" style="8" bestFit="1" customWidth="1"/>
    <col min="2056" max="2056" width="9" style="8" customWidth="1"/>
    <col min="2057" max="2057" width="7" style="8" bestFit="1" customWidth="1"/>
    <col min="2058" max="2058" width="6" style="8" bestFit="1" customWidth="1"/>
    <col min="2059" max="2059" width="16.109375" style="8" customWidth="1"/>
    <col min="2060" max="2060" width="5.44140625" style="8" bestFit="1" customWidth="1"/>
    <col min="2061" max="2061" width="17" style="8" customWidth="1"/>
    <col min="2062" max="2066" width="11.5546875" style="8"/>
    <col min="2067" max="2067" width="8.88671875" style="8" bestFit="1" customWidth="1"/>
    <col min="2068" max="2068" width="9.5546875" style="8" bestFit="1" customWidth="1"/>
    <col min="2069" max="2069" width="6.88671875" style="8" bestFit="1" customWidth="1"/>
    <col min="2070" max="2070" width="8.44140625" style="8" bestFit="1" customWidth="1"/>
    <col min="2071" max="2071" width="8" style="8" bestFit="1" customWidth="1"/>
    <col min="2072" max="2072" width="7.5546875" style="8" bestFit="1" customWidth="1"/>
    <col min="2073" max="2073" width="5.5546875" style="8" bestFit="1" customWidth="1"/>
    <col min="2074" max="2303" width="11.5546875" style="8"/>
    <col min="2304" max="2304" width="11.109375" style="8" bestFit="1" customWidth="1"/>
    <col min="2305" max="2305" width="10.33203125" style="8" bestFit="1" customWidth="1"/>
    <col min="2306" max="2306" width="7.109375" style="8" bestFit="1" customWidth="1"/>
    <col min="2307" max="2307" width="12.44140625" style="8" customWidth="1"/>
    <col min="2308" max="2308" width="6.6640625" style="8" bestFit="1" customWidth="1"/>
    <col min="2309" max="2309" width="5" style="8" bestFit="1" customWidth="1"/>
    <col min="2310" max="2310" width="5.33203125" style="8" bestFit="1" customWidth="1"/>
    <col min="2311" max="2311" width="3.109375" style="8" bestFit="1" customWidth="1"/>
    <col min="2312" max="2312" width="9" style="8" customWidth="1"/>
    <col min="2313" max="2313" width="7" style="8" bestFit="1" customWidth="1"/>
    <col min="2314" max="2314" width="6" style="8" bestFit="1" customWidth="1"/>
    <col min="2315" max="2315" width="16.109375" style="8" customWidth="1"/>
    <col min="2316" max="2316" width="5.44140625" style="8" bestFit="1" customWidth="1"/>
    <col min="2317" max="2317" width="17" style="8" customWidth="1"/>
    <col min="2318" max="2322" width="11.5546875" style="8"/>
    <col min="2323" max="2323" width="8.88671875" style="8" bestFit="1" customWidth="1"/>
    <col min="2324" max="2324" width="9.5546875" style="8" bestFit="1" customWidth="1"/>
    <col min="2325" max="2325" width="6.88671875" style="8" bestFit="1" customWidth="1"/>
    <col min="2326" max="2326" width="8.44140625" style="8" bestFit="1" customWidth="1"/>
    <col min="2327" max="2327" width="8" style="8" bestFit="1" customWidth="1"/>
    <col min="2328" max="2328" width="7.5546875" style="8" bestFit="1" customWidth="1"/>
    <col min="2329" max="2329" width="5.5546875" style="8" bestFit="1" customWidth="1"/>
    <col min="2330" max="2559" width="11.5546875" style="8"/>
    <col min="2560" max="2560" width="11.109375" style="8" bestFit="1" customWidth="1"/>
    <col min="2561" max="2561" width="10.33203125" style="8" bestFit="1" customWidth="1"/>
    <col min="2562" max="2562" width="7.109375" style="8" bestFit="1" customWidth="1"/>
    <col min="2563" max="2563" width="12.44140625" style="8" customWidth="1"/>
    <col min="2564" max="2564" width="6.6640625" style="8" bestFit="1" customWidth="1"/>
    <col min="2565" max="2565" width="5" style="8" bestFit="1" customWidth="1"/>
    <col min="2566" max="2566" width="5.33203125" style="8" bestFit="1" customWidth="1"/>
    <col min="2567" max="2567" width="3.109375" style="8" bestFit="1" customWidth="1"/>
    <col min="2568" max="2568" width="9" style="8" customWidth="1"/>
    <col min="2569" max="2569" width="7" style="8" bestFit="1" customWidth="1"/>
    <col min="2570" max="2570" width="6" style="8" bestFit="1" customWidth="1"/>
    <col min="2571" max="2571" width="16.109375" style="8" customWidth="1"/>
    <col min="2572" max="2572" width="5.44140625" style="8" bestFit="1" customWidth="1"/>
    <col min="2573" max="2573" width="17" style="8" customWidth="1"/>
    <col min="2574" max="2578" width="11.5546875" style="8"/>
    <col min="2579" max="2579" width="8.88671875" style="8" bestFit="1" customWidth="1"/>
    <col min="2580" max="2580" width="9.5546875" style="8" bestFit="1" customWidth="1"/>
    <col min="2581" max="2581" width="6.88671875" style="8" bestFit="1" customWidth="1"/>
    <col min="2582" max="2582" width="8.44140625" style="8" bestFit="1" customWidth="1"/>
    <col min="2583" max="2583" width="8" style="8" bestFit="1" customWidth="1"/>
    <col min="2584" max="2584" width="7.5546875" style="8" bestFit="1" customWidth="1"/>
    <col min="2585" max="2585" width="5.5546875" style="8" bestFit="1" customWidth="1"/>
    <col min="2586" max="2815" width="11.5546875" style="8"/>
    <col min="2816" max="2816" width="11.109375" style="8" bestFit="1" customWidth="1"/>
    <col min="2817" max="2817" width="10.33203125" style="8" bestFit="1" customWidth="1"/>
    <col min="2818" max="2818" width="7.109375" style="8" bestFit="1" customWidth="1"/>
    <col min="2819" max="2819" width="12.44140625" style="8" customWidth="1"/>
    <col min="2820" max="2820" width="6.6640625" style="8" bestFit="1" customWidth="1"/>
    <col min="2821" max="2821" width="5" style="8" bestFit="1" customWidth="1"/>
    <col min="2822" max="2822" width="5.33203125" style="8" bestFit="1" customWidth="1"/>
    <col min="2823" max="2823" width="3.109375" style="8" bestFit="1" customWidth="1"/>
    <col min="2824" max="2824" width="9" style="8" customWidth="1"/>
    <col min="2825" max="2825" width="7" style="8" bestFit="1" customWidth="1"/>
    <col min="2826" max="2826" width="6" style="8" bestFit="1" customWidth="1"/>
    <col min="2827" max="2827" width="16.109375" style="8" customWidth="1"/>
    <col min="2828" max="2828" width="5.44140625" style="8" bestFit="1" customWidth="1"/>
    <col min="2829" max="2829" width="17" style="8" customWidth="1"/>
    <col min="2830" max="2834" width="11.5546875" style="8"/>
    <col min="2835" max="2835" width="8.88671875" style="8" bestFit="1" customWidth="1"/>
    <col min="2836" max="2836" width="9.5546875" style="8" bestFit="1" customWidth="1"/>
    <col min="2837" max="2837" width="6.88671875" style="8" bestFit="1" customWidth="1"/>
    <col min="2838" max="2838" width="8.44140625" style="8" bestFit="1" customWidth="1"/>
    <col min="2839" max="2839" width="8" style="8" bestFit="1" customWidth="1"/>
    <col min="2840" max="2840" width="7.5546875" style="8" bestFit="1" customWidth="1"/>
    <col min="2841" max="2841" width="5.5546875" style="8" bestFit="1" customWidth="1"/>
    <col min="2842" max="3071" width="11.5546875" style="8"/>
    <col min="3072" max="3072" width="11.109375" style="8" bestFit="1" customWidth="1"/>
    <col min="3073" max="3073" width="10.33203125" style="8" bestFit="1" customWidth="1"/>
    <col min="3074" max="3074" width="7.109375" style="8" bestFit="1" customWidth="1"/>
    <col min="3075" max="3075" width="12.44140625" style="8" customWidth="1"/>
    <col min="3076" max="3076" width="6.6640625" style="8" bestFit="1" customWidth="1"/>
    <col min="3077" max="3077" width="5" style="8" bestFit="1" customWidth="1"/>
    <col min="3078" max="3078" width="5.33203125" style="8" bestFit="1" customWidth="1"/>
    <col min="3079" max="3079" width="3.109375" style="8" bestFit="1" customWidth="1"/>
    <col min="3080" max="3080" width="9" style="8" customWidth="1"/>
    <col min="3081" max="3081" width="7" style="8" bestFit="1" customWidth="1"/>
    <col min="3082" max="3082" width="6" style="8" bestFit="1" customWidth="1"/>
    <col min="3083" max="3083" width="16.109375" style="8" customWidth="1"/>
    <col min="3084" max="3084" width="5.44140625" style="8" bestFit="1" customWidth="1"/>
    <col min="3085" max="3085" width="17" style="8" customWidth="1"/>
    <col min="3086" max="3090" width="11.5546875" style="8"/>
    <col min="3091" max="3091" width="8.88671875" style="8" bestFit="1" customWidth="1"/>
    <col min="3092" max="3092" width="9.5546875" style="8" bestFit="1" customWidth="1"/>
    <col min="3093" max="3093" width="6.88671875" style="8" bestFit="1" customWidth="1"/>
    <col min="3094" max="3094" width="8.44140625" style="8" bestFit="1" customWidth="1"/>
    <col min="3095" max="3095" width="8" style="8" bestFit="1" customWidth="1"/>
    <col min="3096" max="3096" width="7.5546875" style="8" bestFit="1" customWidth="1"/>
    <col min="3097" max="3097" width="5.5546875" style="8" bestFit="1" customWidth="1"/>
    <col min="3098" max="3327" width="11.5546875" style="8"/>
    <col min="3328" max="3328" width="11.109375" style="8" bestFit="1" customWidth="1"/>
    <col min="3329" max="3329" width="10.33203125" style="8" bestFit="1" customWidth="1"/>
    <col min="3330" max="3330" width="7.109375" style="8" bestFit="1" customWidth="1"/>
    <col min="3331" max="3331" width="12.44140625" style="8" customWidth="1"/>
    <col min="3332" max="3332" width="6.6640625" style="8" bestFit="1" customWidth="1"/>
    <col min="3333" max="3333" width="5" style="8" bestFit="1" customWidth="1"/>
    <col min="3334" max="3334" width="5.33203125" style="8" bestFit="1" customWidth="1"/>
    <col min="3335" max="3335" width="3.109375" style="8" bestFit="1" customWidth="1"/>
    <col min="3336" max="3336" width="9" style="8" customWidth="1"/>
    <col min="3337" max="3337" width="7" style="8" bestFit="1" customWidth="1"/>
    <col min="3338" max="3338" width="6" style="8" bestFit="1" customWidth="1"/>
    <col min="3339" max="3339" width="16.109375" style="8" customWidth="1"/>
    <col min="3340" max="3340" width="5.44140625" style="8" bestFit="1" customWidth="1"/>
    <col min="3341" max="3341" width="17" style="8" customWidth="1"/>
    <col min="3342" max="3346" width="11.5546875" style="8"/>
    <col min="3347" max="3347" width="8.88671875" style="8" bestFit="1" customWidth="1"/>
    <col min="3348" max="3348" width="9.5546875" style="8" bestFit="1" customWidth="1"/>
    <col min="3349" max="3349" width="6.88671875" style="8" bestFit="1" customWidth="1"/>
    <col min="3350" max="3350" width="8.44140625" style="8" bestFit="1" customWidth="1"/>
    <col min="3351" max="3351" width="8" style="8" bestFit="1" customWidth="1"/>
    <col min="3352" max="3352" width="7.5546875" style="8" bestFit="1" customWidth="1"/>
    <col min="3353" max="3353" width="5.5546875" style="8" bestFit="1" customWidth="1"/>
    <col min="3354" max="3583" width="11.5546875" style="8"/>
    <col min="3584" max="3584" width="11.109375" style="8" bestFit="1" customWidth="1"/>
    <col min="3585" max="3585" width="10.33203125" style="8" bestFit="1" customWidth="1"/>
    <col min="3586" max="3586" width="7.109375" style="8" bestFit="1" customWidth="1"/>
    <col min="3587" max="3587" width="12.44140625" style="8" customWidth="1"/>
    <col min="3588" max="3588" width="6.6640625" style="8" bestFit="1" customWidth="1"/>
    <col min="3589" max="3589" width="5" style="8" bestFit="1" customWidth="1"/>
    <col min="3590" max="3590" width="5.33203125" style="8" bestFit="1" customWidth="1"/>
    <col min="3591" max="3591" width="3.109375" style="8" bestFit="1" customWidth="1"/>
    <col min="3592" max="3592" width="9" style="8" customWidth="1"/>
    <col min="3593" max="3593" width="7" style="8" bestFit="1" customWidth="1"/>
    <col min="3594" max="3594" width="6" style="8" bestFit="1" customWidth="1"/>
    <col min="3595" max="3595" width="16.109375" style="8" customWidth="1"/>
    <col min="3596" max="3596" width="5.44140625" style="8" bestFit="1" customWidth="1"/>
    <col min="3597" max="3597" width="17" style="8" customWidth="1"/>
    <col min="3598" max="3602" width="11.5546875" style="8"/>
    <col min="3603" max="3603" width="8.88671875" style="8" bestFit="1" customWidth="1"/>
    <col min="3604" max="3604" width="9.5546875" style="8" bestFit="1" customWidth="1"/>
    <col min="3605" max="3605" width="6.88671875" style="8" bestFit="1" customWidth="1"/>
    <col min="3606" max="3606" width="8.44140625" style="8" bestFit="1" customWidth="1"/>
    <col min="3607" max="3607" width="8" style="8" bestFit="1" customWidth="1"/>
    <col min="3608" max="3608" width="7.5546875" style="8" bestFit="1" customWidth="1"/>
    <col min="3609" max="3609" width="5.5546875" style="8" bestFit="1" customWidth="1"/>
    <col min="3610" max="3839" width="11.5546875" style="8"/>
    <col min="3840" max="3840" width="11.109375" style="8" bestFit="1" customWidth="1"/>
    <col min="3841" max="3841" width="10.33203125" style="8" bestFit="1" customWidth="1"/>
    <col min="3842" max="3842" width="7.109375" style="8" bestFit="1" customWidth="1"/>
    <col min="3843" max="3843" width="12.44140625" style="8" customWidth="1"/>
    <col min="3844" max="3844" width="6.6640625" style="8" bestFit="1" customWidth="1"/>
    <col min="3845" max="3845" width="5" style="8" bestFit="1" customWidth="1"/>
    <col min="3846" max="3846" width="5.33203125" style="8" bestFit="1" customWidth="1"/>
    <col min="3847" max="3847" width="3.109375" style="8" bestFit="1" customWidth="1"/>
    <col min="3848" max="3848" width="9" style="8" customWidth="1"/>
    <col min="3849" max="3849" width="7" style="8" bestFit="1" customWidth="1"/>
    <col min="3850" max="3850" width="6" style="8" bestFit="1" customWidth="1"/>
    <col min="3851" max="3851" width="16.109375" style="8" customWidth="1"/>
    <col min="3852" max="3852" width="5.44140625" style="8" bestFit="1" customWidth="1"/>
    <col min="3853" max="3853" width="17" style="8" customWidth="1"/>
    <col min="3854" max="3858" width="11.5546875" style="8"/>
    <col min="3859" max="3859" width="8.88671875" style="8" bestFit="1" customWidth="1"/>
    <col min="3860" max="3860" width="9.5546875" style="8" bestFit="1" customWidth="1"/>
    <col min="3861" max="3861" width="6.88671875" style="8" bestFit="1" customWidth="1"/>
    <col min="3862" max="3862" width="8.44140625" style="8" bestFit="1" customWidth="1"/>
    <col min="3863" max="3863" width="8" style="8" bestFit="1" customWidth="1"/>
    <col min="3864" max="3864" width="7.5546875" style="8" bestFit="1" customWidth="1"/>
    <col min="3865" max="3865" width="5.5546875" style="8" bestFit="1" customWidth="1"/>
    <col min="3866" max="4095" width="11.5546875" style="8"/>
    <col min="4096" max="4096" width="11.109375" style="8" bestFit="1" customWidth="1"/>
    <col min="4097" max="4097" width="10.33203125" style="8" bestFit="1" customWidth="1"/>
    <col min="4098" max="4098" width="7.109375" style="8" bestFit="1" customWidth="1"/>
    <col min="4099" max="4099" width="12.44140625" style="8" customWidth="1"/>
    <col min="4100" max="4100" width="6.6640625" style="8" bestFit="1" customWidth="1"/>
    <col min="4101" max="4101" width="5" style="8" bestFit="1" customWidth="1"/>
    <col min="4102" max="4102" width="5.33203125" style="8" bestFit="1" customWidth="1"/>
    <col min="4103" max="4103" width="3.109375" style="8" bestFit="1" customWidth="1"/>
    <col min="4104" max="4104" width="9" style="8" customWidth="1"/>
    <col min="4105" max="4105" width="7" style="8" bestFit="1" customWidth="1"/>
    <col min="4106" max="4106" width="6" style="8" bestFit="1" customWidth="1"/>
    <col min="4107" max="4107" width="16.109375" style="8" customWidth="1"/>
    <col min="4108" max="4108" width="5.44140625" style="8" bestFit="1" customWidth="1"/>
    <col min="4109" max="4109" width="17" style="8" customWidth="1"/>
    <col min="4110" max="4114" width="11.5546875" style="8"/>
    <col min="4115" max="4115" width="8.88671875" style="8" bestFit="1" customWidth="1"/>
    <col min="4116" max="4116" width="9.5546875" style="8" bestFit="1" customWidth="1"/>
    <col min="4117" max="4117" width="6.88671875" style="8" bestFit="1" customWidth="1"/>
    <col min="4118" max="4118" width="8.44140625" style="8" bestFit="1" customWidth="1"/>
    <col min="4119" max="4119" width="8" style="8" bestFit="1" customWidth="1"/>
    <col min="4120" max="4120" width="7.5546875" style="8" bestFit="1" customWidth="1"/>
    <col min="4121" max="4121" width="5.5546875" style="8" bestFit="1" customWidth="1"/>
    <col min="4122" max="4351" width="11.5546875" style="8"/>
    <col min="4352" max="4352" width="11.109375" style="8" bestFit="1" customWidth="1"/>
    <col min="4353" max="4353" width="10.33203125" style="8" bestFit="1" customWidth="1"/>
    <col min="4354" max="4354" width="7.109375" style="8" bestFit="1" customWidth="1"/>
    <col min="4355" max="4355" width="12.44140625" style="8" customWidth="1"/>
    <col min="4356" max="4356" width="6.6640625" style="8" bestFit="1" customWidth="1"/>
    <col min="4357" max="4357" width="5" style="8" bestFit="1" customWidth="1"/>
    <col min="4358" max="4358" width="5.33203125" style="8" bestFit="1" customWidth="1"/>
    <col min="4359" max="4359" width="3.109375" style="8" bestFit="1" customWidth="1"/>
    <col min="4360" max="4360" width="9" style="8" customWidth="1"/>
    <col min="4361" max="4361" width="7" style="8" bestFit="1" customWidth="1"/>
    <col min="4362" max="4362" width="6" style="8" bestFit="1" customWidth="1"/>
    <col min="4363" max="4363" width="16.109375" style="8" customWidth="1"/>
    <col min="4364" max="4364" width="5.44140625" style="8" bestFit="1" customWidth="1"/>
    <col min="4365" max="4365" width="17" style="8" customWidth="1"/>
    <col min="4366" max="4370" width="11.5546875" style="8"/>
    <col min="4371" max="4371" width="8.88671875" style="8" bestFit="1" customWidth="1"/>
    <col min="4372" max="4372" width="9.5546875" style="8" bestFit="1" customWidth="1"/>
    <col min="4373" max="4373" width="6.88671875" style="8" bestFit="1" customWidth="1"/>
    <col min="4374" max="4374" width="8.44140625" style="8" bestFit="1" customWidth="1"/>
    <col min="4375" max="4375" width="8" style="8" bestFit="1" customWidth="1"/>
    <col min="4376" max="4376" width="7.5546875" style="8" bestFit="1" customWidth="1"/>
    <col min="4377" max="4377" width="5.5546875" style="8" bestFit="1" customWidth="1"/>
    <col min="4378" max="4607" width="11.5546875" style="8"/>
    <col min="4608" max="4608" width="11.109375" style="8" bestFit="1" customWidth="1"/>
    <col min="4609" max="4609" width="10.33203125" style="8" bestFit="1" customWidth="1"/>
    <col min="4610" max="4610" width="7.109375" style="8" bestFit="1" customWidth="1"/>
    <col min="4611" max="4611" width="12.44140625" style="8" customWidth="1"/>
    <col min="4612" max="4612" width="6.6640625" style="8" bestFit="1" customWidth="1"/>
    <col min="4613" max="4613" width="5" style="8" bestFit="1" customWidth="1"/>
    <col min="4614" max="4614" width="5.33203125" style="8" bestFit="1" customWidth="1"/>
    <col min="4615" max="4615" width="3.109375" style="8" bestFit="1" customWidth="1"/>
    <col min="4616" max="4616" width="9" style="8" customWidth="1"/>
    <col min="4617" max="4617" width="7" style="8" bestFit="1" customWidth="1"/>
    <col min="4618" max="4618" width="6" style="8" bestFit="1" customWidth="1"/>
    <col min="4619" max="4619" width="16.109375" style="8" customWidth="1"/>
    <col min="4620" max="4620" width="5.44140625" style="8" bestFit="1" customWidth="1"/>
    <col min="4621" max="4621" width="17" style="8" customWidth="1"/>
    <col min="4622" max="4626" width="11.5546875" style="8"/>
    <col min="4627" max="4627" width="8.88671875" style="8" bestFit="1" customWidth="1"/>
    <col min="4628" max="4628" width="9.5546875" style="8" bestFit="1" customWidth="1"/>
    <col min="4629" max="4629" width="6.88671875" style="8" bestFit="1" customWidth="1"/>
    <col min="4630" max="4630" width="8.44140625" style="8" bestFit="1" customWidth="1"/>
    <col min="4631" max="4631" width="8" style="8" bestFit="1" customWidth="1"/>
    <col min="4632" max="4632" width="7.5546875" style="8" bestFit="1" customWidth="1"/>
    <col min="4633" max="4633" width="5.5546875" style="8" bestFit="1" customWidth="1"/>
    <col min="4634" max="4863" width="11.5546875" style="8"/>
    <col min="4864" max="4864" width="11.109375" style="8" bestFit="1" customWidth="1"/>
    <col min="4865" max="4865" width="10.33203125" style="8" bestFit="1" customWidth="1"/>
    <col min="4866" max="4866" width="7.109375" style="8" bestFit="1" customWidth="1"/>
    <col min="4867" max="4867" width="12.44140625" style="8" customWidth="1"/>
    <col min="4868" max="4868" width="6.6640625" style="8" bestFit="1" customWidth="1"/>
    <col min="4869" max="4869" width="5" style="8" bestFit="1" customWidth="1"/>
    <col min="4870" max="4870" width="5.33203125" style="8" bestFit="1" customWidth="1"/>
    <col min="4871" max="4871" width="3.109375" style="8" bestFit="1" customWidth="1"/>
    <col min="4872" max="4872" width="9" style="8" customWidth="1"/>
    <col min="4873" max="4873" width="7" style="8" bestFit="1" customWidth="1"/>
    <col min="4874" max="4874" width="6" style="8" bestFit="1" customWidth="1"/>
    <col min="4875" max="4875" width="16.109375" style="8" customWidth="1"/>
    <col min="4876" max="4876" width="5.44140625" style="8" bestFit="1" customWidth="1"/>
    <col min="4877" max="4877" width="17" style="8" customWidth="1"/>
    <col min="4878" max="4882" width="11.5546875" style="8"/>
    <col min="4883" max="4883" width="8.88671875" style="8" bestFit="1" customWidth="1"/>
    <col min="4884" max="4884" width="9.5546875" style="8" bestFit="1" customWidth="1"/>
    <col min="4885" max="4885" width="6.88671875" style="8" bestFit="1" customWidth="1"/>
    <col min="4886" max="4886" width="8.44140625" style="8" bestFit="1" customWidth="1"/>
    <col min="4887" max="4887" width="8" style="8" bestFit="1" customWidth="1"/>
    <col min="4888" max="4888" width="7.5546875" style="8" bestFit="1" customWidth="1"/>
    <col min="4889" max="4889" width="5.5546875" style="8" bestFit="1" customWidth="1"/>
    <col min="4890" max="5119" width="11.5546875" style="8"/>
    <col min="5120" max="5120" width="11.109375" style="8" bestFit="1" customWidth="1"/>
    <col min="5121" max="5121" width="10.33203125" style="8" bestFit="1" customWidth="1"/>
    <col min="5122" max="5122" width="7.109375" style="8" bestFit="1" customWidth="1"/>
    <col min="5123" max="5123" width="12.44140625" style="8" customWidth="1"/>
    <col min="5124" max="5124" width="6.6640625" style="8" bestFit="1" customWidth="1"/>
    <col min="5125" max="5125" width="5" style="8" bestFit="1" customWidth="1"/>
    <col min="5126" max="5126" width="5.33203125" style="8" bestFit="1" customWidth="1"/>
    <col min="5127" max="5127" width="3.109375" style="8" bestFit="1" customWidth="1"/>
    <col min="5128" max="5128" width="9" style="8" customWidth="1"/>
    <col min="5129" max="5129" width="7" style="8" bestFit="1" customWidth="1"/>
    <col min="5130" max="5130" width="6" style="8" bestFit="1" customWidth="1"/>
    <col min="5131" max="5131" width="16.109375" style="8" customWidth="1"/>
    <col min="5132" max="5132" width="5.44140625" style="8" bestFit="1" customWidth="1"/>
    <col min="5133" max="5133" width="17" style="8" customWidth="1"/>
    <col min="5134" max="5138" width="11.5546875" style="8"/>
    <col min="5139" max="5139" width="8.88671875" style="8" bestFit="1" customWidth="1"/>
    <col min="5140" max="5140" width="9.5546875" style="8" bestFit="1" customWidth="1"/>
    <col min="5141" max="5141" width="6.88671875" style="8" bestFit="1" customWidth="1"/>
    <col min="5142" max="5142" width="8.44140625" style="8" bestFit="1" customWidth="1"/>
    <col min="5143" max="5143" width="8" style="8" bestFit="1" customWidth="1"/>
    <col min="5144" max="5144" width="7.5546875" style="8" bestFit="1" customWidth="1"/>
    <col min="5145" max="5145" width="5.5546875" style="8" bestFit="1" customWidth="1"/>
    <col min="5146" max="5375" width="11.5546875" style="8"/>
    <col min="5376" max="5376" width="11.109375" style="8" bestFit="1" customWidth="1"/>
    <col min="5377" max="5377" width="10.33203125" style="8" bestFit="1" customWidth="1"/>
    <col min="5378" max="5378" width="7.109375" style="8" bestFit="1" customWidth="1"/>
    <col min="5379" max="5379" width="12.44140625" style="8" customWidth="1"/>
    <col min="5380" max="5380" width="6.6640625" style="8" bestFit="1" customWidth="1"/>
    <col min="5381" max="5381" width="5" style="8" bestFit="1" customWidth="1"/>
    <col min="5382" max="5382" width="5.33203125" style="8" bestFit="1" customWidth="1"/>
    <col min="5383" max="5383" width="3.109375" style="8" bestFit="1" customWidth="1"/>
    <col min="5384" max="5384" width="9" style="8" customWidth="1"/>
    <col min="5385" max="5385" width="7" style="8" bestFit="1" customWidth="1"/>
    <col min="5386" max="5386" width="6" style="8" bestFit="1" customWidth="1"/>
    <col min="5387" max="5387" width="16.109375" style="8" customWidth="1"/>
    <col min="5388" max="5388" width="5.44140625" style="8" bestFit="1" customWidth="1"/>
    <col min="5389" max="5389" width="17" style="8" customWidth="1"/>
    <col min="5390" max="5394" width="11.5546875" style="8"/>
    <col min="5395" max="5395" width="8.88671875" style="8" bestFit="1" customWidth="1"/>
    <col min="5396" max="5396" width="9.5546875" style="8" bestFit="1" customWidth="1"/>
    <col min="5397" max="5397" width="6.88671875" style="8" bestFit="1" customWidth="1"/>
    <col min="5398" max="5398" width="8.44140625" style="8" bestFit="1" customWidth="1"/>
    <col min="5399" max="5399" width="8" style="8" bestFit="1" customWidth="1"/>
    <col min="5400" max="5400" width="7.5546875" style="8" bestFit="1" customWidth="1"/>
    <col min="5401" max="5401" width="5.5546875" style="8" bestFit="1" customWidth="1"/>
    <col min="5402" max="5631" width="11.5546875" style="8"/>
    <col min="5632" max="5632" width="11.109375" style="8" bestFit="1" customWidth="1"/>
    <col min="5633" max="5633" width="10.33203125" style="8" bestFit="1" customWidth="1"/>
    <col min="5634" max="5634" width="7.109375" style="8" bestFit="1" customWidth="1"/>
    <col min="5635" max="5635" width="12.44140625" style="8" customWidth="1"/>
    <col min="5636" max="5636" width="6.6640625" style="8" bestFit="1" customWidth="1"/>
    <col min="5637" max="5637" width="5" style="8" bestFit="1" customWidth="1"/>
    <col min="5638" max="5638" width="5.33203125" style="8" bestFit="1" customWidth="1"/>
    <col min="5639" max="5639" width="3.109375" style="8" bestFit="1" customWidth="1"/>
    <col min="5640" max="5640" width="9" style="8" customWidth="1"/>
    <col min="5641" max="5641" width="7" style="8" bestFit="1" customWidth="1"/>
    <col min="5642" max="5642" width="6" style="8" bestFit="1" customWidth="1"/>
    <col min="5643" max="5643" width="16.109375" style="8" customWidth="1"/>
    <col min="5644" max="5644" width="5.44140625" style="8" bestFit="1" customWidth="1"/>
    <col min="5645" max="5645" width="17" style="8" customWidth="1"/>
    <col min="5646" max="5650" width="11.5546875" style="8"/>
    <col min="5651" max="5651" width="8.88671875" style="8" bestFit="1" customWidth="1"/>
    <col min="5652" max="5652" width="9.5546875" style="8" bestFit="1" customWidth="1"/>
    <col min="5653" max="5653" width="6.88671875" style="8" bestFit="1" customWidth="1"/>
    <col min="5654" max="5654" width="8.44140625" style="8" bestFit="1" customWidth="1"/>
    <col min="5655" max="5655" width="8" style="8" bestFit="1" customWidth="1"/>
    <col min="5656" max="5656" width="7.5546875" style="8" bestFit="1" customWidth="1"/>
    <col min="5657" max="5657" width="5.5546875" style="8" bestFit="1" customWidth="1"/>
    <col min="5658" max="5887" width="11.5546875" style="8"/>
    <col min="5888" max="5888" width="11.109375" style="8" bestFit="1" customWidth="1"/>
    <col min="5889" max="5889" width="10.33203125" style="8" bestFit="1" customWidth="1"/>
    <col min="5890" max="5890" width="7.109375" style="8" bestFit="1" customWidth="1"/>
    <col min="5891" max="5891" width="12.44140625" style="8" customWidth="1"/>
    <col min="5892" max="5892" width="6.6640625" style="8" bestFit="1" customWidth="1"/>
    <col min="5893" max="5893" width="5" style="8" bestFit="1" customWidth="1"/>
    <col min="5894" max="5894" width="5.33203125" style="8" bestFit="1" customWidth="1"/>
    <col min="5895" max="5895" width="3.109375" style="8" bestFit="1" customWidth="1"/>
    <col min="5896" max="5896" width="9" style="8" customWidth="1"/>
    <col min="5897" max="5897" width="7" style="8" bestFit="1" customWidth="1"/>
    <col min="5898" max="5898" width="6" style="8" bestFit="1" customWidth="1"/>
    <col min="5899" max="5899" width="16.109375" style="8" customWidth="1"/>
    <col min="5900" max="5900" width="5.44140625" style="8" bestFit="1" customWidth="1"/>
    <col min="5901" max="5901" width="17" style="8" customWidth="1"/>
    <col min="5902" max="5906" width="11.5546875" style="8"/>
    <col min="5907" max="5907" width="8.88671875" style="8" bestFit="1" customWidth="1"/>
    <col min="5908" max="5908" width="9.5546875" style="8" bestFit="1" customWidth="1"/>
    <col min="5909" max="5909" width="6.88671875" style="8" bestFit="1" customWidth="1"/>
    <col min="5910" max="5910" width="8.44140625" style="8" bestFit="1" customWidth="1"/>
    <col min="5911" max="5911" width="8" style="8" bestFit="1" customWidth="1"/>
    <col min="5912" max="5912" width="7.5546875" style="8" bestFit="1" customWidth="1"/>
    <col min="5913" max="5913" width="5.5546875" style="8" bestFit="1" customWidth="1"/>
    <col min="5914" max="6143" width="11.5546875" style="8"/>
    <col min="6144" max="6144" width="11.109375" style="8" bestFit="1" customWidth="1"/>
    <col min="6145" max="6145" width="10.33203125" style="8" bestFit="1" customWidth="1"/>
    <col min="6146" max="6146" width="7.109375" style="8" bestFit="1" customWidth="1"/>
    <col min="6147" max="6147" width="12.44140625" style="8" customWidth="1"/>
    <col min="6148" max="6148" width="6.6640625" style="8" bestFit="1" customWidth="1"/>
    <col min="6149" max="6149" width="5" style="8" bestFit="1" customWidth="1"/>
    <col min="6150" max="6150" width="5.33203125" style="8" bestFit="1" customWidth="1"/>
    <col min="6151" max="6151" width="3.109375" style="8" bestFit="1" customWidth="1"/>
    <col min="6152" max="6152" width="9" style="8" customWidth="1"/>
    <col min="6153" max="6153" width="7" style="8" bestFit="1" customWidth="1"/>
    <col min="6154" max="6154" width="6" style="8" bestFit="1" customWidth="1"/>
    <col min="6155" max="6155" width="16.109375" style="8" customWidth="1"/>
    <col min="6156" max="6156" width="5.44140625" style="8" bestFit="1" customWidth="1"/>
    <col min="6157" max="6157" width="17" style="8" customWidth="1"/>
    <col min="6158" max="6162" width="11.5546875" style="8"/>
    <col min="6163" max="6163" width="8.88671875" style="8" bestFit="1" customWidth="1"/>
    <col min="6164" max="6164" width="9.5546875" style="8" bestFit="1" customWidth="1"/>
    <col min="6165" max="6165" width="6.88671875" style="8" bestFit="1" customWidth="1"/>
    <col min="6166" max="6166" width="8.44140625" style="8" bestFit="1" customWidth="1"/>
    <col min="6167" max="6167" width="8" style="8" bestFit="1" customWidth="1"/>
    <col min="6168" max="6168" width="7.5546875" style="8" bestFit="1" customWidth="1"/>
    <col min="6169" max="6169" width="5.5546875" style="8" bestFit="1" customWidth="1"/>
    <col min="6170" max="6399" width="11.5546875" style="8"/>
    <col min="6400" max="6400" width="11.109375" style="8" bestFit="1" customWidth="1"/>
    <col min="6401" max="6401" width="10.33203125" style="8" bestFit="1" customWidth="1"/>
    <col min="6402" max="6402" width="7.109375" style="8" bestFit="1" customWidth="1"/>
    <col min="6403" max="6403" width="12.44140625" style="8" customWidth="1"/>
    <col min="6404" max="6404" width="6.6640625" style="8" bestFit="1" customWidth="1"/>
    <col min="6405" max="6405" width="5" style="8" bestFit="1" customWidth="1"/>
    <col min="6406" max="6406" width="5.33203125" style="8" bestFit="1" customWidth="1"/>
    <col min="6407" max="6407" width="3.109375" style="8" bestFit="1" customWidth="1"/>
    <col min="6408" max="6408" width="9" style="8" customWidth="1"/>
    <col min="6409" max="6409" width="7" style="8" bestFit="1" customWidth="1"/>
    <col min="6410" max="6410" width="6" style="8" bestFit="1" customWidth="1"/>
    <col min="6411" max="6411" width="16.109375" style="8" customWidth="1"/>
    <col min="6412" max="6412" width="5.44140625" style="8" bestFit="1" customWidth="1"/>
    <col min="6413" max="6413" width="17" style="8" customWidth="1"/>
    <col min="6414" max="6418" width="11.5546875" style="8"/>
    <col min="6419" max="6419" width="8.88671875" style="8" bestFit="1" customWidth="1"/>
    <col min="6420" max="6420" width="9.5546875" style="8" bestFit="1" customWidth="1"/>
    <col min="6421" max="6421" width="6.88671875" style="8" bestFit="1" customWidth="1"/>
    <col min="6422" max="6422" width="8.44140625" style="8" bestFit="1" customWidth="1"/>
    <col min="6423" max="6423" width="8" style="8" bestFit="1" customWidth="1"/>
    <col min="6424" max="6424" width="7.5546875" style="8" bestFit="1" customWidth="1"/>
    <col min="6425" max="6425" width="5.5546875" style="8" bestFit="1" customWidth="1"/>
    <col min="6426" max="6655" width="11.5546875" style="8"/>
    <col min="6656" max="6656" width="11.109375" style="8" bestFit="1" customWidth="1"/>
    <col min="6657" max="6657" width="10.33203125" style="8" bestFit="1" customWidth="1"/>
    <col min="6658" max="6658" width="7.109375" style="8" bestFit="1" customWidth="1"/>
    <col min="6659" max="6659" width="12.44140625" style="8" customWidth="1"/>
    <col min="6660" max="6660" width="6.6640625" style="8" bestFit="1" customWidth="1"/>
    <col min="6661" max="6661" width="5" style="8" bestFit="1" customWidth="1"/>
    <col min="6662" max="6662" width="5.33203125" style="8" bestFit="1" customWidth="1"/>
    <col min="6663" max="6663" width="3.109375" style="8" bestFit="1" customWidth="1"/>
    <col min="6664" max="6664" width="9" style="8" customWidth="1"/>
    <col min="6665" max="6665" width="7" style="8" bestFit="1" customWidth="1"/>
    <col min="6666" max="6666" width="6" style="8" bestFit="1" customWidth="1"/>
    <col min="6667" max="6667" width="16.109375" style="8" customWidth="1"/>
    <col min="6668" max="6668" width="5.44140625" style="8" bestFit="1" customWidth="1"/>
    <col min="6669" max="6669" width="17" style="8" customWidth="1"/>
    <col min="6670" max="6674" width="11.5546875" style="8"/>
    <col min="6675" max="6675" width="8.88671875" style="8" bestFit="1" customWidth="1"/>
    <col min="6676" max="6676" width="9.5546875" style="8" bestFit="1" customWidth="1"/>
    <col min="6677" max="6677" width="6.88671875" style="8" bestFit="1" customWidth="1"/>
    <col min="6678" max="6678" width="8.44140625" style="8" bestFit="1" customWidth="1"/>
    <col min="6679" max="6679" width="8" style="8" bestFit="1" customWidth="1"/>
    <col min="6680" max="6680" width="7.5546875" style="8" bestFit="1" customWidth="1"/>
    <col min="6681" max="6681" width="5.5546875" style="8" bestFit="1" customWidth="1"/>
    <col min="6682" max="6911" width="11.5546875" style="8"/>
    <col min="6912" max="6912" width="11.109375" style="8" bestFit="1" customWidth="1"/>
    <col min="6913" max="6913" width="10.33203125" style="8" bestFit="1" customWidth="1"/>
    <col min="6914" max="6914" width="7.109375" style="8" bestFit="1" customWidth="1"/>
    <col min="6915" max="6915" width="12.44140625" style="8" customWidth="1"/>
    <col min="6916" max="6916" width="6.6640625" style="8" bestFit="1" customWidth="1"/>
    <col min="6917" max="6917" width="5" style="8" bestFit="1" customWidth="1"/>
    <col min="6918" max="6918" width="5.33203125" style="8" bestFit="1" customWidth="1"/>
    <col min="6919" max="6919" width="3.109375" style="8" bestFit="1" customWidth="1"/>
    <col min="6920" max="6920" width="9" style="8" customWidth="1"/>
    <col min="6921" max="6921" width="7" style="8" bestFit="1" customWidth="1"/>
    <col min="6922" max="6922" width="6" style="8" bestFit="1" customWidth="1"/>
    <col min="6923" max="6923" width="16.109375" style="8" customWidth="1"/>
    <col min="6924" max="6924" width="5.44140625" style="8" bestFit="1" customWidth="1"/>
    <col min="6925" max="6925" width="17" style="8" customWidth="1"/>
    <col min="6926" max="6930" width="11.5546875" style="8"/>
    <col min="6931" max="6931" width="8.88671875" style="8" bestFit="1" customWidth="1"/>
    <col min="6932" max="6932" width="9.5546875" style="8" bestFit="1" customWidth="1"/>
    <col min="6933" max="6933" width="6.88671875" style="8" bestFit="1" customWidth="1"/>
    <col min="6934" max="6934" width="8.44140625" style="8" bestFit="1" customWidth="1"/>
    <col min="6935" max="6935" width="8" style="8" bestFit="1" customWidth="1"/>
    <col min="6936" max="6936" width="7.5546875" style="8" bestFit="1" customWidth="1"/>
    <col min="6937" max="6937" width="5.5546875" style="8" bestFit="1" customWidth="1"/>
    <col min="6938" max="7167" width="11.5546875" style="8"/>
    <col min="7168" max="7168" width="11.109375" style="8" bestFit="1" customWidth="1"/>
    <col min="7169" max="7169" width="10.33203125" style="8" bestFit="1" customWidth="1"/>
    <col min="7170" max="7170" width="7.109375" style="8" bestFit="1" customWidth="1"/>
    <col min="7171" max="7171" width="12.44140625" style="8" customWidth="1"/>
    <col min="7172" max="7172" width="6.6640625" style="8" bestFit="1" customWidth="1"/>
    <col min="7173" max="7173" width="5" style="8" bestFit="1" customWidth="1"/>
    <col min="7174" max="7174" width="5.33203125" style="8" bestFit="1" customWidth="1"/>
    <col min="7175" max="7175" width="3.109375" style="8" bestFit="1" customWidth="1"/>
    <col min="7176" max="7176" width="9" style="8" customWidth="1"/>
    <col min="7177" max="7177" width="7" style="8" bestFit="1" customWidth="1"/>
    <col min="7178" max="7178" width="6" style="8" bestFit="1" customWidth="1"/>
    <col min="7179" max="7179" width="16.109375" style="8" customWidth="1"/>
    <col min="7180" max="7180" width="5.44140625" style="8" bestFit="1" customWidth="1"/>
    <col min="7181" max="7181" width="17" style="8" customWidth="1"/>
    <col min="7182" max="7186" width="11.5546875" style="8"/>
    <col min="7187" max="7187" width="8.88671875" style="8" bestFit="1" customWidth="1"/>
    <col min="7188" max="7188" width="9.5546875" style="8" bestFit="1" customWidth="1"/>
    <col min="7189" max="7189" width="6.88671875" style="8" bestFit="1" customWidth="1"/>
    <col min="7190" max="7190" width="8.44140625" style="8" bestFit="1" customWidth="1"/>
    <col min="7191" max="7191" width="8" style="8" bestFit="1" customWidth="1"/>
    <col min="7192" max="7192" width="7.5546875" style="8" bestFit="1" customWidth="1"/>
    <col min="7193" max="7193" width="5.5546875" style="8" bestFit="1" customWidth="1"/>
    <col min="7194" max="7423" width="11.5546875" style="8"/>
    <col min="7424" max="7424" width="11.109375" style="8" bestFit="1" customWidth="1"/>
    <col min="7425" max="7425" width="10.33203125" style="8" bestFit="1" customWidth="1"/>
    <col min="7426" max="7426" width="7.109375" style="8" bestFit="1" customWidth="1"/>
    <col min="7427" max="7427" width="12.44140625" style="8" customWidth="1"/>
    <col min="7428" max="7428" width="6.6640625" style="8" bestFit="1" customWidth="1"/>
    <col min="7429" max="7429" width="5" style="8" bestFit="1" customWidth="1"/>
    <col min="7430" max="7430" width="5.33203125" style="8" bestFit="1" customWidth="1"/>
    <col min="7431" max="7431" width="3.109375" style="8" bestFit="1" customWidth="1"/>
    <col min="7432" max="7432" width="9" style="8" customWidth="1"/>
    <col min="7433" max="7433" width="7" style="8" bestFit="1" customWidth="1"/>
    <col min="7434" max="7434" width="6" style="8" bestFit="1" customWidth="1"/>
    <col min="7435" max="7435" width="16.109375" style="8" customWidth="1"/>
    <col min="7436" max="7436" width="5.44140625" style="8" bestFit="1" customWidth="1"/>
    <col min="7437" max="7437" width="17" style="8" customWidth="1"/>
    <col min="7438" max="7442" width="11.5546875" style="8"/>
    <col min="7443" max="7443" width="8.88671875" style="8" bestFit="1" customWidth="1"/>
    <col min="7444" max="7444" width="9.5546875" style="8" bestFit="1" customWidth="1"/>
    <col min="7445" max="7445" width="6.88671875" style="8" bestFit="1" customWidth="1"/>
    <col min="7446" max="7446" width="8.44140625" style="8" bestFit="1" customWidth="1"/>
    <col min="7447" max="7447" width="8" style="8" bestFit="1" customWidth="1"/>
    <col min="7448" max="7448" width="7.5546875" style="8" bestFit="1" customWidth="1"/>
    <col min="7449" max="7449" width="5.5546875" style="8" bestFit="1" customWidth="1"/>
    <col min="7450" max="7679" width="11.5546875" style="8"/>
    <col min="7680" max="7680" width="11.109375" style="8" bestFit="1" customWidth="1"/>
    <col min="7681" max="7681" width="10.33203125" style="8" bestFit="1" customWidth="1"/>
    <col min="7682" max="7682" width="7.109375" style="8" bestFit="1" customWidth="1"/>
    <col min="7683" max="7683" width="12.44140625" style="8" customWidth="1"/>
    <col min="7684" max="7684" width="6.6640625" style="8" bestFit="1" customWidth="1"/>
    <col min="7685" max="7685" width="5" style="8" bestFit="1" customWidth="1"/>
    <col min="7686" max="7686" width="5.33203125" style="8" bestFit="1" customWidth="1"/>
    <col min="7687" max="7687" width="3.109375" style="8" bestFit="1" customWidth="1"/>
    <col min="7688" max="7688" width="9" style="8" customWidth="1"/>
    <col min="7689" max="7689" width="7" style="8" bestFit="1" customWidth="1"/>
    <col min="7690" max="7690" width="6" style="8" bestFit="1" customWidth="1"/>
    <col min="7691" max="7691" width="16.109375" style="8" customWidth="1"/>
    <col min="7692" max="7692" width="5.44140625" style="8" bestFit="1" customWidth="1"/>
    <col min="7693" max="7693" width="17" style="8" customWidth="1"/>
    <col min="7694" max="7698" width="11.5546875" style="8"/>
    <col min="7699" max="7699" width="8.88671875" style="8" bestFit="1" customWidth="1"/>
    <col min="7700" max="7700" width="9.5546875" style="8" bestFit="1" customWidth="1"/>
    <col min="7701" max="7701" width="6.88671875" style="8" bestFit="1" customWidth="1"/>
    <col min="7702" max="7702" width="8.44140625" style="8" bestFit="1" customWidth="1"/>
    <col min="7703" max="7703" width="8" style="8" bestFit="1" customWidth="1"/>
    <col min="7704" max="7704" width="7.5546875" style="8" bestFit="1" customWidth="1"/>
    <col min="7705" max="7705" width="5.5546875" style="8" bestFit="1" customWidth="1"/>
    <col min="7706" max="7935" width="11.5546875" style="8"/>
    <col min="7936" max="7936" width="11.109375" style="8" bestFit="1" customWidth="1"/>
    <col min="7937" max="7937" width="10.33203125" style="8" bestFit="1" customWidth="1"/>
    <col min="7938" max="7938" width="7.109375" style="8" bestFit="1" customWidth="1"/>
    <col min="7939" max="7939" width="12.44140625" style="8" customWidth="1"/>
    <col min="7940" max="7940" width="6.6640625" style="8" bestFit="1" customWidth="1"/>
    <col min="7941" max="7941" width="5" style="8" bestFit="1" customWidth="1"/>
    <col min="7942" max="7942" width="5.33203125" style="8" bestFit="1" customWidth="1"/>
    <col min="7943" max="7943" width="3.109375" style="8" bestFit="1" customWidth="1"/>
    <col min="7944" max="7944" width="9" style="8" customWidth="1"/>
    <col min="7945" max="7945" width="7" style="8" bestFit="1" customWidth="1"/>
    <col min="7946" max="7946" width="6" style="8" bestFit="1" customWidth="1"/>
    <col min="7947" max="7947" width="16.109375" style="8" customWidth="1"/>
    <col min="7948" max="7948" width="5.44140625" style="8" bestFit="1" customWidth="1"/>
    <col min="7949" max="7949" width="17" style="8" customWidth="1"/>
    <col min="7950" max="7954" width="11.5546875" style="8"/>
    <col min="7955" max="7955" width="8.88671875" style="8" bestFit="1" customWidth="1"/>
    <col min="7956" max="7956" width="9.5546875" style="8" bestFit="1" customWidth="1"/>
    <col min="7957" max="7957" width="6.88671875" style="8" bestFit="1" customWidth="1"/>
    <col min="7958" max="7958" width="8.44140625" style="8" bestFit="1" customWidth="1"/>
    <col min="7959" max="7959" width="8" style="8" bestFit="1" customWidth="1"/>
    <col min="7960" max="7960" width="7.5546875" style="8" bestFit="1" customWidth="1"/>
    <col min="7961" max="7961" width="5.5546875" style="8" bestFit="1" customWidth="1"/>
    <col min="7962" max="8191" width="11.5546875" style="8"/>
    <col min="8192" max="8192" width="11.109375" style="8" bestFit="1" customWidth="1"/>
    <col min="8193" max="8193" width="10.33203125" style="8" bestFit="1" customWidth="1"/>
    <col min="8194" max="8194" width="7.109375" style="8" bestFit="1" customWidth="1"/>
    <col min="8195" max="8195" width="12.44140625" style="8" customWidth="1"/>
    <col min="8196" max="8196" width="6.6640625" style="8" bestFit="1" customWidth="1"/>
    <col min="8197" max="8197" width="5" style="8" bestFit="1" customWidth="1"/>
    <col min="8198" max="8198" width="5.33203125" style="8" bestFit="1" customWidth="1"/>
    <col min="8199" max="8199" width="3.109375" style="8" bestFit="1" customWidth="1"/>
    <col min="8200" max="8200" width="9" style="8" customWidth="1"/>
    <col min="8201" max="8201" width="7" style="8" bestFit="1" customWidth="1"/>
    <col min="8202" max="8202" width="6" style="8" bestFit="1" customWidth="1"/>
    <col min="8203" max="8203" width="16.109375" style="8" customWidth="1"/>
    <col min="8204" max="8204" width="5.44140625" style="8" bestFit="1" customWidth="1"/>
    <col min="8205" max="8205" width="17" style="8" customWidth="1"/>
    <col min="8206" max="8210" width="11.5546875" style="8"/>
    <col min="8211" max="8211" width="8.88671875" style="8" bestFit="1" customWidth="1"/>
    <col min="8212" max="8212" width="9.5546875" style="8" bestFit="1" customWidth="1"/>
    <col min="8213" max="8213" width="6.88671875" style="8" bestFit="1" customWidth="1"/>
    <col min="8214" max="8214" width="8.44140625" style="8" bestFit="1" customWidth="1"/>
    <col min="8215" max="8215" width="8" style="8" bestFit="1" customWidth="1"/>
    <col min="8216" max="8216" width="7.5546875" style="8" bestFit="1" customWidth="1"/>
    <col min="8217" max="8217" width="5.5546875" style="8" bestFit="1" customWidth="1"/>
    <col min="8218" max="8447" width="11.5546875" style="8"/>
    <col min="8448" max="8448" width="11.109375" style="8" bestFit="1" customWidth="1"/>
    <col min="8449" max="8449" width="10.33203125" style="8" bestFit="1" customWidth="1"/>
    <col min="8450" max="8450" width="7.109375" style="8" bestFit="1" customWidth="1"/>
    <col min="8451" max="8451" width="12.44140625" style="8" customWidth="1"/>
    <col min="8452" max="8452" width="6.6640625" style="8" bestFit="1" customWidth="1"/>
    <col min="8453" max="8453" width="5" style="8" bestFit="1" customWidth="1"/>
    <col min="8454" max="8454" width="5.33203125" style="8" bestFit="1" customWidth="1"/>
    <col min="8455" max="8455" width="3.109375" style="8" bestFit="1" customWidth="1"/>
    <col min="8456" max="8456" width="9" style="8" customWidth="1"/>
    <col min="8457" max="8457" width="7" style="8" bestFit="1" customWidth="1"/>
    <col min="8458" max="8458" width="6" style="8" bestFit="1" customWidth="1"/>
    <col min="8459" max="8459" width="16.109375" style="8" customWidth="1"/>
    <col min="8460" max="8460" width="5.44140625" style="8" bestFit="1" customWidth="1"/>
    <col min="8461" max="8461" width="17" style="8" customWidth="1"/>
    <col min="8462" max="8466" width="11.5546875" style="8"/>
    <col min="8467" max="8467" width="8.88671875" style="8" bestFit="1" customWidth="1"/>
    <col min="8468" max="8468" width="9.5546875" style="8" bestFit="1" customWidth="1"/>
    <col min="8469" max="8469" width="6.88671875" style="8" bestFit="1" customWidth="1"/>
    <col min="8470" max="8470" width="8.44140625" style="8" bestFit="1" customWidth="1"/>
    <col min="8471" max="8471" width="8" style="8" bestFit="1" customWidth="1"/>
    <col min="8472" max="8472" width="7.5546875" style="8" bestFit="1" customWidth="1"/>
    <col min="8473" max="8473" width="5.5546875" style="8" bestFit="1" customWidth="1"/>
    <col min="8474" max="8703" width="11.5546875" style="8"/>
    <col min="8704" max="8704" width="11.109375" style="8" bestFit="1" customWidth="1"/>
    <col min="8705" max="8705" width="10.33203125" style="8" bestFit="1" customWidth="1"/>
    <col min="8706" max="8706" width="7.109375" style="8" bestFit="1" customWidth="1"/>
    <col min="8707" max="8707" width="12.44140625" style="8" customWidth="1"/>
    <col min="8708" max="8708" width="6.6640625" style="8" bestFit="1" customWidth="1"/>
    <col min="8709" max="8709" width="5" style="8" bestFit="1" customWidth="1"/>
    <col min="8710" max="8710" width="5.33203125" style="8" bestFit="1" customWidth="1"/>
    <col min="8711" max="8711" width="3.109375" style="8" bestFit="1" customWidth="1"/>
    <col min="8712" max="8712" width="9" style="8" customWidth="1"/>
    <col min="8713" max="8713" width="7" style="8" bestFit="1" customWidth="1"/>
    <col min="8714" max="8714" width="6" style="8" bestFit="1" customWidth="1"/>
    <col min="8715" max="8715" width="16.109375" style="8" customWidth="1"/>
    <col min="8716" max="8716" width="5.44140625" style="8" bestFit="1" customWidth="1"/>
    <col min="8717" max="8717" width="17" style="8" customWidth="1"/>
    <col min="8718" max="8722" width="11.5546875" style="8"/>
    <col min="8723" max="8723" width="8.88671875" style="8" bestFit="1" customWidth="1"/>
    <col min="8724" max="8724" width="9.5546875" style="8" bestFit="1" customWidth="1"/>
    <col min="8725" max="8725" width="6.88671875" style="8" bestFit="1" customWidth="1"/>
    <col min="8726" max="8726" width="8.44140625" style="8" bestFit="1" customWidth="1"/>
    <col min="8727" max="8727" width="8" style="8" bestFit="1" customWidth="1"/>
    <col min="8728" max="8728" width="7.5546875" style="8" bestFit="1" customWidth="1"/>
    <col min="8729" max="8729" width="5.5546875" style="8" bestFit="1" customWidth="1"/>
    <col min="8730" max="8959" width="11.5546875" style="8"/>
    <col min="8960" max="8960" width="11.109375" style="8" bestFit="1" customWidth="1"/>
    <col min="8961" max="8961" width="10.33203125" style="8" bestFit="1" customWidth="1"/>
    <col min="8962" max="8962" width="7.109375" style="8" bestFit="1" customWidth="1"/>
    <col min="8963" max="8963" width="12.44140625" style="8" customWidth="1"/>
    <col min="8964" max="8964" width="6.6640625" style="8" bestFit="1" customWidth="1"/>
    <col min="8965" max="8965" width="5" style="8" bestFit="1" customWidth="1"/>
    <col min="8966" max="8966" width="5.33203125" style="8" bestFit="1" customWidth="1"/>
    <col min="8967" max="8967" width="3.109375" style="8" bestFit="1" customWidth="1"/>
    <col min="8968" max="8968" width="9" style="8" customWidth="1"/>
    <col min="8969" max="8969" width="7" style="8" bestFit="1" customWidth="1"/>
    <col min="8970" max="8970" width="6" style="8" bestFit="1" customWidth="1"/>
    <col min="8971" max="8971" width="16.109375" style="8" customWidth="1"/>
    <col min="8972" max="8972" width="5.44140625" style="8" bestFit="1" customWidth="1"/>
    <col min="8973" max="8973" width="17" style="8" customWidth="1"/>
    <col min="8974" max="8978" width="11.5546875" style="8"/>
    <col min="8979" max="8979" width="8.88671875" style="8" bestFit="1" customWidth="1"/>
    <col min="8980" max="8980" width="9.5546875" style="8" bestFit="1" customWidth="1"/>
    <col min="8981" max="8981" width="6.88671875" style="8" bestFit="1" customWidth="1"/>
    <col min="8982" max="8982" width="8.44140625" style="8" bestFit="1" customWidth="1"/>
    <col min="8983" max="8983" width="8" style="8" bestFit="1" customWidth="1"/>
    <col min="8984" max="8984" width="7.5546875" style="8" bestFit="1" customWidth="1"/>
    <col min="8985" max="8985" width="5.5546875" style="8" bestFit="1" customWidth="1"/>
    <col min="8986" max="9215" width="11.5546875" style="8"/>
    <col min="9216" max="9216" width="11.109375" style="8" bestFit="1" customWidth="1"/>
    <col min="9217" max="9217" width="10.33203125" style="8" bestFit="1" customWidth="1"/>
    <col min="9218" max="9218" width="7.109375" style="8" bestFit="1" customWidth="1"/>
    <col min="9219" max="9219" width="12.44140625" style="8" customWidth="1"/>
    <col min="9220" max="9220" width="6.6640625" style="8" bestFit="1" customWidth="1"/>
    <col min="9221" max="9221" width="5" style="8" bestFit="1" customWidth="1"/>
    <col min="9222" max="9222" width="5.33203125" style="8" bestFit="1" customWidth="1"/>
    <col min="9223" max="9223" width="3.109375" style="8" bestFit="1" customWidth="1"/>
    <col min="9224" max="9224" width="9" style="8" customWidth="1"/>
    <col min="9225" max="9225" width="7" style="8" bestFit="1" customWidth="1"/>
    <col min="9226" max="9226" width="6" style="8" bestFit="1" customWidth="1"/>
    <col min="9227" max="9227" width="16.109375" style="8" customWidth="1"/>
    <col min="9228" max="9228" width="5.44140625" style="8" bestFit="1" customWidth="1"/>
    <col min="9229" max="9229" width="17" style="8" customWidth="1"/>
    <col min="9230" max="9234" width="11.5546875" style="8"/>
    <col min="9235" max="9235" width="8.88671875" style="8" bestFit="1" customWidth="1"/>
    <col min="9236" max="9236" width="9.5546875" style="8" bestFit="1" customWidth="1"/>
    <col min="9237" max="9237" width="6.88671875" style="8" bestFit="1" customWidth="1"/>
    <col min="9238" max="9238" width="8.44140625" style="8" bestFit="1" customWidth="1"/>
    <col min="9239" max="9239" width="8" style="8" bestFit="1" customWidth="1"/>
    <col min="9240" max="9240" width="7.5546875" style="8" bestFit="1" customWidth="1"/>
    <col min="9241" max="9241" width="5.5546875" style="8" bestFit="1" customWidth="1"/>
    <col min="9242" max="9471" width="11.5546875" style="8"/>
    <col min="9472" max="9472" width="11.109375" style="8" bestFit="1" customWidth="1"/>
    <col min="9473" max="9473" width="10.33203125" style="8" bestFit="1" customWidth="1"/>
    <col min="9474" max="9474" width="7.109375" style="8" bestFit="1" customWidth="1"/>
    <col min="9475" max="9475" width="12.44140625" style="8" customWidth="1"/>
    <col min="9476" max="9476" width="6.6640625" style="8" bestFit="1" customWidth="1"/>
    <col min="9477" max="9477" width="5" style="8" bestFit="1" customWidth="1"/>
    <col min="9478" max="9478" width="5.33203125" style="8" bestFit="1" customWidth="1"/>
    <col min="9479" max="9479" width="3.109375" style="8" bestFit="1" customWidth="1"/>
    <col min="9480" max="9480" width="9" style="8" customWidth="1"/>
    <col min="9481" max="9481" width="7" style="8" bestFit="1" customWidth="1"/>
    <col min="9482" max="9482" width="6" style="8" bestFit="1" customWidth="1"/>
    <col min="9483" max="9483" width="16.109375" style="8" customWidth="1"/>
    <col min="9484" max="9484" width="5.44140625" style="8" bestFit="1" customWidth="1"/>
    <col min="9485" max="9485" width="17" style="8" customWidth="1"/>
    <col min="9486" max="9490" width="11.5546875" style="8"/>
    <col min="9491" max="9491" width="8.88671875" style="8" bestFit="1" customWidth="1"/>
    <col min="9492" max="9492" width="9.5546875" style="8" bestFit="1" customWidth="1"/>
    <col min="9493" max="9493" width="6.88671875" style="8" bestFit="1" customWidth="1"/>
    <col min="9494" max="9494" width="8.44140625" style="8" bestFit="1" customWidth="1"/>
    <col min="9495" max="9495" width="8" style="8" bestFit="1" customWidth="1"/>
    <col min="9496" max="9496" width="7.5546875" style="8" bestFit="1" customWidth="1"/>
    <col min="9497" max="9497" width="5.5546875" style="8" bestFit="1" customWidth="1"/>
    <col min="9498" max="9727" width="11.5546875" style="8"/>
    <col min="9728" max="9728" width="11.109375" style="8" bestFit="1" customWidth="1"/>
    <col min="9729" max="9729" width="10.33203125" style="8" bestFit="1" customWidth="1"/>
    <col min="9730" max="9730" width="7.109375" style="8" bestFit="1" customWidth="1"/>
    <col min="9731" max="9731" width="12.44140625" style="8" customWidth="1"/>
    <col min="9732" max="9732" width="6.6640625" style="8" bestFit="1" customWidth="1"/>
    <col min="9733" max="9733" width="5" style="8" bestFit="1" customWidth="1"/>
    <col min="9734" max="9734" width="5.33203125" style="8" bestFit="1" customWidth="1"/>
    <col min="9735" max="9735" width="3.109375" style="8" bestFit="1" customWidth="1"/>
    <col min="9736" max="9736" width="9" style="8" customWidth="1"/>
    <col min="9737" max="9737" width="7" style="8" bestFit="1" customWidth="1"/>
    <col min="9738" max="9738" width="6" style="8" bestFit="1" customWidth="1"/>
    <col min="9739" max="9739" width="16.109375" style="8" customWidth="1"/>
    <col min="9740" max="9740" width="5.44140625" style="8" bestFit="1" customWidth="1"/>
    <col min="9741" max="9741" width="17" style="8" customWidth="1"/>
    <col min="9742" max="9746" width="11.5546875" style="8"/>
    <col min="9747" max="9747" width="8.88671875" style="8" bestFit="1" customWidth="1"/>
    <col min="9748" max="9748" width="9.5546875" style="8" bestFit="1" customWidth="1"/>
    <col min="9749" max="9749" width="6.88671875" style="8" bestFit="1" customWidth="1"/>
    <col min="9750" max="9750" width="8.44140625" style="8" bestFit="1" customWidth="1"/>
    <col min="9751" max="9751" width="8" style="8" bestFit="1" customWidth="1"/>
    <col min="9752" max="9752" width="7.5546875" style="8" bestFit="1" customWidth="1"/>
    <col min="9753" max="9753" width="5.5546875" style="8" bestFit="1" customWidth="1"/>
    <col min="9754" max="9983" width="11.5546875" style="8"/>
    <col min="9984" max="9984" width="11.109375" style="8" bestFit="1" customWidth="1"/>
    <col min="9985" max="9985" width="10.33203125" style="8" bestFit="1" customWidth="1"/>
    <col min="9986" max="9986" width="7.109375" style="8" bestFit="1" customWidth="1"/>
    <col min="9987" max="9987" width="12.44140625" style="8" customWidth="1"/>
    <col min="9988" max="9988" width="6.6640625" style="8" bestFit="1" customWidth="1"/>
    <col min="9989" max="9989" width="5" style="8" bestFit="1" customWidth="1"/>
    <col min="9990" max="9990" width="5.33203125" style="8" bestFit="1" customWidth="1"/>
    <col min="9991" max="9991" width="3.109375" style="8" bestFit="1" customWidth="1"/>
    <col min="9992" max="9992" width="9" style="8" customWidth="1"/>
    <col min="9993" max="9993" width="7" style="8" bestFit="1" customWidth="1"/>
    <col min="9994" max="9994" width="6" style="8" bestFit="1" customWidth="1"/>
    <col min="9995" max="9995" width="16.109375" style="8" customWidth="1"/>
    <col min="9996" max="9996" width="5.44140625" style="8" bestFit="1" customWidth="1"/>
    <col min="9997" max="9997" width="17" style="8" customWidth="1"/>
    <col min="9998" max="10002" width="11.5546875" style="8"/>
    <col min="10003" max="10003" width="8.88671875" style="8" bestFit="1" customWidth="1"/>
    <col min="10004" max="10004" width="9.5546875" style="8" bestFit="1" customWidth="1"/>
    <col min="10005" max="10005" width="6.88671875" style="8" bestFit="1" customWidth="1"/>
    <col min="10006" max="10006" width="8.44140625" style="8" bestFit="1" customWidth="1"/>
    <col min="10007" max="10007" width="8" style="8" bestFit="1" customWidth="1"/>
    <col min="10008" max="10008" width="7.5546875" style="8" bestFit="1" customWidth="1"/>
    <col min="10009" max="10009" width="5.5546875" style="8" bestFit="1" customWidth="1"/>
    <col min="10010" max="10239" width="11.5546875" style="8"/>
    <col min="10240" max="10240" width="11.109375" style="8" bestFit="1" customWidth="1"/>
    <col min="10241" max="10241" width="10.33203125" style="8" bestFit="1" customWidth="1"/>
    <col min="10242" max="10242" width="7.109375" style="8" bestFit="1" customWidth="1"/>
    <col min="10243" max="10243" width="12.44140625" style="8" customWidth="1"/>
    <col min="10244" max="10244" width="6.6640625" style="8" bestFit="1" customWidth="1"/>
    <col min="10245" max="10245" width="5" style="8" bestFit="1" customWidth="1"/>
    <col min="10246" max="10246" width="5.33203125" style="8" bestFit="1" customWidth="1"/>
    <col min="10247" max="10247" width="3.109375" style="8" bestFit="1" customWidth="1"/>
    <col min="10248" max="10248" width="9" style="8" customWidth="1"/>
    <col min="10249" max="10249" width="7" style="8" bestFit="1" customWidth="1"/>
    <col min="10250" max="10250" width="6" style="8" bestFit="1" customWidth="1"/>
    <col min="10251" max="10251" width="16.109375" style="8" customWidth="1"/>
    <col min="10252" max="10252" width="5.44140625" style="8" bestFit="1" customWidth="1"/>
    <col min="10253" max="10253" width="17" style="8" customWidth="1"/>
    <col min="10254" max="10258" width="11.5546875" style="8"/>
    <col min="10259" max="10259" width="8.88671875" style="8" bestFit="1" customWidth="1"/>
    <col min="10260" max="10260" width="9.5546875" style="8" bestFit="1" customWidth="1"/>
    <col min="10261" max="10261" width="6.88671875" style="8" bestFit="1" customWidth="1"/>
    <col min="10262" max="10262" width="8.44140625" style="8" bestFit="1" customWidth="1"/>
    <col min="10263" max="10263" width="8" style="8" bestFit="1" customWidth="1"/>
    <col min="10264" max="10264" width="7.5546875" style="8" bestFit="1" customWidth="1"/>
    <col min="10265" max="10265" width="5.5546875" style="8" bestFit="1" customWidth="1"/>
    <col min="10266" max="10495" width="11.5546875" style="8"/>
    <col min="10496" max="10496" width="11.109375" style="8" bestFit="1" customWidth="1"/>
    <col min="10497" max="10497" width="10.33203125" style="8" bestFit="1" customWidth="1"/>
    <col min="10498" max="10498" width="7.109375" style="8" bestFit="1" customWidth="1"/>
    <col min="10499" max="10499" width="12.44140625" style="8" customWidth="1"/>
    <col min="10500" max="10500" width="6.6640625" style="8" bestFit="1" customWidth="1"/>
    <col min="10501" max="10501" width="5" style="8" bestFit="1" customWidth="1"/>
    <col min="10502" max="10502" width="5.33203125" style="8" bestFit="1" customWidth="1"/>
    <col min="10503" max="10503" width="3.109375" style="8" bestFit="1" customWidth="1"/>
    <col min="10504" max="10504" width="9" style="8" customWidth="1"/>
    <col min="10505" max="10505" width="7" style="8" bestFit="1" customWidth="1"/>
    <col min="10506" max="10506" width="6" style="8" bestFit="1" customWidth="1"/>
    <col min="10507" max="10507" width="16.109375" style="8" customWidth="1"/>
    <col min="10508" max="10508" width="5.44140625" style="8" bestFit="1" customWidth="1"/>
    <col min="10509" max="10509" width="17" style="8" customWidth="1"/>
    <col min="10510" max="10514" width="11.5546875" style="8"/>
    <col min="10515" max="10515" width="8.88671875" style="8" bestFit="1" customWidth="1"/>
    <col min="10516" max="10516" width="9.5546875" style="8" bestFit="1" customWidth="1"/>
    <col min="10517" max="10517" width="6.88671875" style="8" bestFit="1" customWidth="1"/>
    <col min="10518" max="10518" width="8.44140625" style="8" bestFit="1" customWidth="1"/>
    <col min="10519" max="10519" width="8" style="8" bestFit="1" customWidth="1"/>
    <col min="10520" max="10520" width="7.5546875" style="8" bestFit="1" customWidth="1"/>
    <col min="10521" max="10521" width="5.5546875" style="8" bestFit="1" customWidth="1"/>
    <col min="10522" max="10751" width="11.5546875" style="8"/>
    <col min="10752" max="10752" width="11.109375" style="8" bestFit="1" customWidth="1"/>
    <col min="10753" max="10753" width="10.33203125" style="8" bestFit="1" customWidth="1"/>
    <col min="10754" max="10754" width="7.109375" style="8" bestFit="1" customWidth="1"/>
    <col min="10755" max="10755" width="12.44140625" style="8" customWidth="1"/>
    <col min="10756" max="10756" width="6.6640625" style="8" bestFit="1" customWidth="1"/>
    <col min="10757" max="10757" width="5" style="8" bestFit="1" customWidth="1"/>
    <col min="10758" max="10758" width="5.33203125" style="8" bestFit="1" customWidth="1"/>
    <col min="10759" max="10759" width="3.109375" style="8" bestFit="1" customWidth="1"/>
    <col min="10760" max="10760" width="9" style="8" customWidth="1"/>
    <col min="10761" max="10761" width="7" style="8" bestFit="1" customWidth="1"/>
    <col min="10762" max="10762" width="6" style="8" bestFit="1" customWidth="1"/>
    <col min="10763" max="10763" width="16.109375" style="8" customWidth="1"/>
    <col min="10764" max="10764" width="5.44140625" style="8" bestFit="1" customWidth="1"/>
    <col min="10765" max="10765" width="17" style="8" customWidth="1"/>
    <col min="10766" max="10770" width="11.5546875" style="8"/>
    <col min="10771" max="10771" width="8.88671875" style="8" bestFit="1" customWidth="1"/>
    <col min="10772" max="10772" width="9.5546875" style="8" bestFit="1" customWidth="1"/>
    <col min="10773" max="10773" width="6.88671875" style="8" bestFit="1" customWidth="1"/>
    <col min="10774" max="10774" width="8.44140625" style="8" bestFit="1" customWidth="1"/>
    <col min="10775" max="10775" width="8" style="8" bestFit="1" customWidth="1"/>
    <col min="10776" max="10776" width="7.5546875" style="8" bestFit="1" customWidth="1"/>
    <col min="10777" max="10777" width="5.5546875" style="8" bestFit="1" customWidth="1"/>
    <col min="10778" max="11007" width="11.5546875" style="8"/>
    <col min="11008" max="11008" width="11.109375" style="8" bestFit="1" customWidth="1"/>
    <col min="11009" max="11009" width="10.33203125" style="8" bestFit="1" customWidth="1"/>
    <col min="11010" max="11010" width="7.109375" style="8" bestFit="1" customWidth="1"/>
    <col min="11011" max="11011" width="12.44140625" style="8" customWidth="1"/>
    <col min="11012" max="11012" width="6.6640625" style="8" bestFit="1" customWidth="1"/>
    <col min="11013" max="11013" width="5" style="8" bestFit="1" customWidth="1"/>
    <col min="11014" max="11014" width="5.33203125" style="8" bestFit="1" customWidth="1"/>
    <col min="11015" max="11015" width="3.109375" style="8" bestFit="1" customWidth="1"/>
    <col min="11016" max="11016" width="9" style="8" customWidth="1"/>
    <col min="11017" max="11017" width="7" style="8" bestFit="1" customWidth="1"/>
    <col min="11018" max="11018" width="6" style="8" bestFit="1" customWidth="1"/>
    <col min="11019" max="11019" width="16.109375" style="8" customWidth="1"/>
    <col min="11020" max="11020" width="5.44140625" style="8" bestFit="1" customWidth="1"/>
    <col min="11021" max="11021" width="17" style="8" customWidth="1"/>
    <col min="11022" max="11026" width="11.5546875" style="8"/>
    <col min="11027" max="11027" width="8.88671875" style="8" bestFit="1" customWidth="1"/>
    <col min="11028" max="11028" width="9.5546875" style="8" bestFit="1" customWidth="1"/>
    <col min="11029" max="11029" width="6.88671875" style="8" bestFit="1" customWidth="1"/>
    <col min="11030" max="11030" width="8.44140625" style="8" bestFit="1" customWidth="1"/>
    <col min="11031" max="11031" width="8" style="8" bestFit="1" customWidth="1"/>
    <col min="11032" max="11032" width="7.5546875" style="8" bestFit="1" customWidth="1"/>
    <col min="11033" max="11033" width="5.5546875" style="8" bestFit="1" customWidth="1"/>
    <col min="11034" max="11263" width="11.5546875" style="8"/>
    <col min="11264" max="11264" width="11.109375" style="8" bestFit="1" customWidth="1"/>
    <col min="11265" max="11265" width="10.33203125" style="8" bestFit="1" customWidth="1"/>
    <col min="11266" max="11266" width="7.109375" style="8" bestFit="1" customWidth="1"/>
    <col min="11267" max="11267" width="12.44140625" style="8" customWidth="1"/>
    <col min="11268" max="11268" width="6.6640625" style="8" bestFit="1" customWidth="1"/>
    <col min="11269" max="11269" width="5" style="8" bestFit="1" customWidth="1"/>
    <col min="11270" max="11270" width="5.33203125" style="8" bestFit="1" customWidth="1"/>
    <col min="11271" max="11271" width="3.109375" style="8" bestFit="1" customWidth="1"/>
    <col min="11272" max="11272" width="9" style="8" customWidth="1"/>
    <col min="11273" max="11273" width="7" style="8" bestFit="1" customWidth="1"/>
    <col min="11274" max="11274" width="6" style="8" bestFit="1" customWidth="1"/>
    <col min="11275" max="11275" width="16.109375" style="8" customWidth="1"/>
    <col min="11276" max="11276" width="5.44140625" style="8" bestFit="1" customWidth="1"/>
    <col min="11277" max="11277" width="17" style="8" customWidth="1"/>
    <col min="11278" max="11282" width="11.5546875" style="8"/>
    <col min="11283" max="11283" width="8.88671875" style="8" bestFit="1" customWidth="1"/>
    <col min="11284" max="11284" width="9.5546875" style="8" bestFit="1" customWidth="1"/>
    <col min="11285" max="11285" width="6.88671875" style="8" bestFit="1" customWidth="1"/>
    <col min="11286" max="11286" width="8.44140625" style="8" bestFit="1" customWidth="1"/>
    <col min="11287" max="11287" width="8" style="8" bestFit="1" customWidth="1"/>
    <col min="11288" max="11288" width="7.5546875" style="8" bestFit="1" customWidth="1"/>
    <col min="11289" max="11289" width="5.5546875" style="8" bestFit="1" customWidth="1"/>
    <col min="11290" max="11519" width="11.5546875" style="8"/>
    <col min="11520" max="11520" width="11.109375" style="8" bestFit="1" customWidth="1"/>
    <col min="11521" max="11521" width="10.33203125" style="8" bestFit="1" customWidth="1"/>
    <col min="11522" max="11522" width="7.109375" style="8" bestFit="1" customWidth="1"/>
    <col min="11523" max="11523" width="12.44140625" style="8" customWidth="1"/>
    <col min="11524" max="11524" width="6.6640625" style="8" bestFit="1" customWidth="1"/>
    <col min="11525" max="11525" width="5" style="8" bestFit="1" customWidth="1"/>
    <col min="11526" max="11526" width="5.33203125" style="8" bestFit="1" customWidth="1"/>
    <col min="11527" max="11527" width="3.109375" style="8" bestFit="1" customWidth="1"/>
    <col min="11528" max="11528" width="9" style="8" customWidth="1"/>
    <col min="11529" max="11529" width="7" style="8" bestFit="1" customWidth="1"/>
    <col min="11530" max="11530" width="6" style="8" bestFit="1" customWidth="1"/>
    <col min="11531" max="11531" width="16.109375" style="8" customWidth="1"/>
    <col min="11532" max="11532" width="5.44140625" style="8" bestFit="1" customWidth="1"/>
    <col min="11533" max="11533" width="17" style="8" customWidth="1"/>
    <col min="11534" max="11538" width="11.5546875" style="8"/>
    <col min="11539" max="11539" width="8.88671875" style="8" bestFit="1" customWidth="1"/>
    <col min="11540" max="11540" width="9.5546875" style="8" bestFit="1" customWidth="1"/>
    <col min="11541" max="11541" width="6.88671875" style="8" bestFit="1" customWidth="1"/>
    <col min="11542" max="11542" width="8.44140625" style="8" bestFit="1" customWidth="1"/>
    <col min="11543" max="11543" width="8" style="8" bestFit="1" customWidth="1"/>
    <col min="11544" max="11544" width="7.5546875" style="8" bestFit="1" customWidth="1"/>
    <col min="11545" max="11545" width="5.5546875" style="8" bestFit="1" customWidth="1"/>
    <col min="11546" max="11775" width="11.5546875" style="8"/>
    <col min="11776" max="11776" width="11.109375" style="8" bestFit="1" customWidth="1"/>
    <col min="11777" max="11777" width="10.33203125" style="8" bestFit="1" customWidth="1"/>
    <col min="11778" max="11778" width="7.109375" style="8" bestFit="1" customWidth="1"/>
    <col min="11779" max="11779" width="12.44140625" style="8" customWidth="1"/>
    <col min="11780" max="11780" width="6.6640625" style="8" bestFit="1" customWidth="1"/>
    <col min="11781" max="11781" width="5" style="8" bestFit="1" customWidth="1"/>
    <col min="11782" max="11782" width="5.33203125" style="8" bestFit="1" customWidth="1"/>
    <col min="11783" max="11783" width="3.109375" style="8" bestFit="1" customWidth="1"/>
    <col min="11784" max="11784" width="9" style="8" customWidth="1"/>
    <col min="11785" max="11785" width="7" style="8" bestFit="1" customWidth="1"/>
    <col min="11786" max="11786" width="6" style="8" bestFit="1" customWidth="1"/>
    <col min="11787" max="11787" width="16.109375" style="8" customWidth="1"/>
    <col min="11788" max="11788" width="5.44140625" style="8" bestFit="1" customWidth="1"/>
    <col min="11789" max="11789" width="17" style="8" customWidth="1"/>
    <col min="11790" max="11794" width="11.5546875" style="8"/>
    <col min="11795" max="11795" width="8.88671875" style="8" bestFit="1" customWidth="1"/>
    <col min="11796" max="11796" width="9.5546875" style="8" bestFit="1" customWidth="1"/>
    <col min="11797" max="11797" width="6.88671875" style="8" bestFit="1" customWidth="1"/>
    <col min="11798" max="11798" width="8.44140625" style="8" bestFit="1" customWidth="1"/>
    <col min="11799" max="11799" width="8" style="8" bestFit="1" customWidth="1"/>
    <col min="11800" max="11800" width="7.5546875" style="8" bestFit="1" customWidth="1"/>
    <col min="11801" max="11801" width="5.5546875" style="8" bestFit="1" customWidth="1"/>
    <col min="11802" max="12031" width="11.5546875" style="8"/>
    <col min="12032" max="12032" width="11.109375" style="8" bestFit="1" customWidth="1"/>
    <col min="12033" max="12033" width="10.33203125" style="8" bestFit="1" customWidth="1"/>
    <col min="12034" max="12034" width="7.109375" style="8" bestFit="1" customWidth="1"/>
    <col min="12035" max="12035" width="12.44140625" style="8" customWidth="1"/>
    <col min="12036" max="12036" width="6.6640625" style="8" bestFit="1" customWidth="1"/>
    <col min="12037" max="12037" width="5" style="8" bestFit="1" customWidth="1"/>
    <col min="12038" max="12038" width="5.33203125" style="8" bestFit="1" customWidth="1"/>
    <col min="12039" max="12039" width="3.109375" style="8" bestFit="1" customWidth="1"/>
    <col min="12040" max="12040" width="9" style="8" customWidth="1"/>
    <col min="12041" max="12041" width="7" style="8" bestFit="1" customWidth="1"/>
    <col min="12042" max="12042" width="6" style="8" bestFit="1" customWidth="1"/>
    <col min="12043" max="12043" width="16.109375" style="8" customWidth="1"/>
    <col min="12044" max="12044" width="5.44140625" style="8" bestFit="1" customWidth="1"/>
    <col min="12045" max="12045" width="17" style="8" customWidth="1"/>
    <col min="12046" max="12050" width="11.5546875" style="8"/>
    <col min="12051" max="12051" width="8.88671875" style="8" bestFit="1" customWidth="1"/>
    <col min="12052" max="12052" width="9.5546875" style="8" bestFit="1" customWidth="1"/>
    <col min="12053" max="12053" width="6.88671875" style="8" bestFit="1" customWidth="1"/>
    <col min="12054" max="12054" width="8.44140625" style="8" bestFit="1" customWidth="1"/>
    <col min="12055" max="12055" width="8" style="8" bestFit="1" customWidth="1"/>
    <col min="12056" max="12056" width="7.5546875" style="8" bestFit="1" customWidth="1"/>
    <col min="12057" max="12057" width="5.5546875" style="8" bestFit="1" customWidth="1"/>
    <col min="12058" max="12287" width="11.5546875" style="8"/>
    <col min="12288" max="12288" width="11.109375" style="8" bestFit="1" customWidth="1"/>
    <col min="12289" max="12289" width="10.33203125" style="8" bestFit="1" customWidth="1"/>
    <col min="12290" max="12290" width="7.109375" style="8" bestFit="1" customWidth="1"/>
    <col min="12291" max="12291" width="12.44140625" style="8" customWidth="1"/>
    <col min="12292" max="12292" width="6.6640625" style="8" bestFit="1" customWidth="1"/>
    <col min="12293" max="12293" width="5" style="8" bestFit="1" customWidth="1"/>
    <col min="12294" max="12294" width="5.33203125" style="8" bestFit="1" customWidth="1"/>
    <col min="12295" max="12295" width="3.109375" style="8" bestFit="1" customWidth="1"/>
    <col min="12296" max="12296" width="9" style="8" customWidth="1"/>
    <col min="12297" max="12297" width="7" style="8" bestFit="1" customWidth="1"/>
    <col min="12298" max="12298" width="6" style="8" bestFit="1" customWidth="1"/>
    <col min="12299" max="12299" width="16.109375" style="8" customWidth="1"/>
    <col min="12300" max="12300" width="5.44140625" style="8" bestFit="1" customWidth="1"/>
    <col min="12301" max="12301" width="17" style="8" customWidth="1"/>
    <col min="12302" max="12306" width="11.5546875" style="8"/>
    <col min="12307" max="12307" width="8.88671875" style="8" bestFit="1" customWidth="1"/>
    <col min="12308" max="12308" width="9.5546875" style="8" bestFit="1" customWidth="1"/>
    <col min="12309" max="12309" width="6.88671875" style="8" bestFit="1" customWidth="1"/>
    <col min="12310" max="12310" width="8.44140625" style="8" bestFit="1" customWidth="1"/>
    <col min="12311" max="12311" width="8" style="8" bestFit="1" customWidth="1"/>
    <col min="12312" max="12312" width="7.5546875" style="8" bestFit="1" customWidth="1"/>
    <col min="12313" max="12313" width="5.5546875" style="8" bestFit="1" customWidth="1"/>
    <col min="12314" max="12543" width="11.5546875" style="8"/>
    <col min="12544" max="12544" width="11.109375" style="8" bestFit="1" customWidth="1"/>
    <col min="12545" max="12545" width="10.33203125" style="8" bestFit="1" customWidth="1"/>
    <col min="12546" max="12546" width="7.109375" style="8" bestFit="1" customWidth="1"/>
    <col min="12547" max="12547" width="12.44140625" style="8" customWidth="1"/>
    <col min="12548" max="12548" width="6.6640625" style="8" bestFit="1" customWidth="1"/>
    <col min="12549" max="12549" width="5" style="8" bestFit="1" customWidth="1"/>
    <col min="12550" max="12550" width="5.33203125" style="8" bestFit="1" customWidth="1"/>
    <col min="12551" max="12551" width="3.109375" style="8" bestFit="1" customWidth="1"/>
    <col min="12552" max="12552" width="9" style="8" customWidth="1"/>
    <col min="12553" max="12553" width="7" style="8" bestFit="1" customWidth="1"/>
    <col min="12554" max="12554" width="6" style="8" bestFit="1" customWidth="1"/>
    <col min="12555" max="12555" width="16.109375" style="8" customWidth="1"/>
    <col min="12556" max="12556" width="5.44140625" style="8" bestFit="1" customWidth="1"/>
    <col min="12557" max="12557" width="17" style="8" customWidth="1"/>
    <col min="12558" max="12562" width="11.5546875" style="8"/>
    <col min="12563" max="12563" width="8.88671875" style="8" bestFit="1" customWidth="1"/>
    <col min="12564" max="12564" width="9.5546875" style="8" bestFit="1" customWidth="1"/>
    <col min="12565" max="12565" width="6.88671875" style="8" bestFit="1" customWidth="1"/>
    <col min="12566" max="12566" width="8.44140625" style="8" bestFit="1" customWidth="1"/>
    <col min="12567" max="12567" width="8" style="8" bestFit="1" customWidth="1"/>
    <col min="12568" max="12568" width="7.5546875" style="8" bestFit="1" customWidth="1"/>
    <col min="12569" max="12569" width="5.5546875" style="8" bestFit="1" customWidth="1"/>
    <col min="12570" max="12799" width="11.5546875" style="8"/>
    <col min="12800" max="12800" width="11.109375" style="8" bestFit="1" customWidth="1"/>
    <col min="12801" max="12801" width="10.33203125" style="8" bestFit="1" customWidth="1"/>
    <col min="12802" max="12802" width="7.109375" style="8" bestFit="1" customWidth="1"/>
    <col min="12803" max="12803" width="12.44140625" style="8" customWidth="1"/>
    <col min="12804" max="12804" width="6.6640625" style="8" bestFit="1" customWidth="1"/>
    <col min="12805" max="12805" width="5" style="8" bestFit="1" customWidth="1"/>
    <col min="12806" max="12806" width="5.33203125" style="8" bestFit="1" customWidth="1"/>
    <col min="12807" max="12807" width="3.109375" style="8" bestFit="1" customWidth="1"/>
    <col min="12808" max="12808" width="9" style="8" customWidth="1"/>
    <col min="12809" max="12809" width="7" style="8" bestFit="1" customWidth="1"/>
    <col min="12810" max="12810" width="6" style="8" bestFit="1" customWidth="1"/>
    <col min="12811" max="12811" width="16.109375" style="8" customWidth="1"/>
    <col min="12812" max="12812" width="5.44140625" style="8" bestFit="1" customWidth="1"/>
    <col min="12813" max="12813" width="17" style="8" customWidth="1"/>
    <col min="12814" max="12818" width="11.5546875" style="8"/>
    <col min="12819" max="12819" width="8.88671875" style="8" bestFit="1" customWidth="1"/>
    <col min="12820" max="12820" width="9.5546875" style="8" bestFit="1" customWidth="1"/>
    <col min="12821" max="12821" width="6.88671875" style="8" bestFit="1" customWidth="1"/>
    <col min="12822" max="12822" width="8.44140625" style="8" bestFit="1" customWidth="1"/>
    <col min="12823" max="12823" width="8" style="8" bestFit="1" customWidth="1"/>
    <col min="12824" max="12824" width="7.5546875" style="8" bestFit="1" customWidth="1"/>
    <col min="12825" max="12825" width="5.5546875" style="8" bestFit="1" customWidth="1"/>
    <col min="12826" max="13055" width="11.5546875" style="8"/>
    <col min="13056" max="13056" width="11.109375" style="8" bestFit="1" customWidth="1"/>
    <col min="13057" max="13057" width="10.33203125" style="8" bestFit="1" customWidth="1"/>
    <col min="13058" max="13058" width="7.109375" style="8" bestFit="1" customWidth="1"/>
    <col min="13059" max="13059" width="12.44140625" style="8" customWidth="1"/>
    <col min="13060" max="13060" width="6.6640625" style="8" bestFit="1" customWidth="1"/>
    <col min="13061" max="13061" width="5" style="8" bestFit="1" customWidth="1"/>
    <col min="13062" max="13062" width="5.33203125" style="8" bestFit="1" customWidth="1"/>
    <col min="13063" max="13063" width="3.109375" style="8" bestFit="1" customWidth="1"/>
    <col min="13064" max="13064" width="9" style="8" customWidth="1"/>
    <col min="13065" max="13065" width="7" style="8" bestFit="1" customWidth="1"/>
    <col min="13066" max="13066" width="6" style="8" bestFit="1" customWidth="1"/>
    <col min="13067" max="13067" width="16.109375" style="8" customWidth="1"/>
    <col min="13068" max="13068" width="5.44140625" style="8" bestFit="1" customWidth="1"/>
    <col min="13069" max="13069" width="17" style="8" customWidth="1"/>
    <col min="13070" max="13074" width="11.5546875" style="8"/>
    <col min="13075" max="13075" width="8.88671875" style="8" bestFit="1" customWidth="1"/>
    <col min="13076" max="13076" width="9.5546875" style="8" bestFit="1" customWidth="1"/>
    <col min="13077" max="13077" width="6.88671875" style="8" bestFit="1" customWidth="1"/>
    <col min="13078" max="13078" width="8.44140625" style="8" bestFit="1" customWidth="1"/>
    <col min="13079" max="13079" width="8" style="8" bestFit="1" customWidth="1"/>
    <col min="13080" max="13080" width="7.5546875" style="8" bestFit="1" customWidth="1"/>
    <col min="13081" max="13081" width="5.5546875" style="8" bestFit="1" customWidth="1"/>
    <col min="13082" max="13311" width="11.5546875" style="8"/>
    <col min="13312" max="13312" width="11.109375" style="8" bestFit="1" customWidth="1"/>
    <col min="13313" max="13313" width="10.33203125" style="8" bestFit="1" customWidth="1"/>
    <col min="13314" max="13314" width="7.109375" style="8" bestFit="1" customWidth="1"/>
    <col min="13315" max="13315" width="12.44140625" style="8" customWidth="1"/>
    <col min="13316" max="13316" width="6.6640625" style="8" bestFit="1" customWidth="1"/>
    <col min="13317" max="13317" width="5" style="8" bestFit="1" customWidth="1"/>
    <col min="13318" max="13318" width="5.33203125" style="8" bestFit="1" customWidth="1"/>
    <col min="13319" max="13319" width="3.109375" style="8" bestFit="1" customWidth="1"/>
    <col min="13320" max="13320" width="9" style="8" customWidth="1"/>
    <col min="13321" max="13321" width="7" style="8" bestFit="1" customWidth="1"/>
    <col min="13322" max="13322" width="6" style="8" bestFit="1" customWidth="1"/>
    <col min="13323" max="13323" width="16.109375" style="8" customWidth="1"/>
    <col min="13324" max="13324" width="5.44140625" style="8" bestFit="1" customWidth="1"/>
    <col min="13325" max="13325" width="17" style="8" customWidth="1"/>
    <col min="13326" max="13330" width="11.5546875" style="8"/>
    <col min="13331" max="13331" width="8.88671875" style="8" bestFit="1" customWidth="1"/>
    <col min="13332" max="13332" width="9.5546875" style="8" bestFit="1" customWidth="1"/>
    <col min="13333" max="13333" width="6.88671875" style="8" bestFit="1" customWidth="1"/>
    <col min="13334" max="13334" width="8.44140625" style="8" bestFit="1" customWidth="1"/>
    <col min="13335" max="13335" width="8" style="8" bestFit="1" customWidth="1"/>
    <col min="13336" max="13336" width="7.5546875" style="8" bestFit="1" customWidth="1"/>
    <col min="13337" max="13337" width="5.5546875" style="8" bestFit="1" customWidth="1"/>
    <col min="13338" max="13567" width="11.5546875" style="8"/>
    <col min="13568" max="13568" width="11.109375" style="8" bestFit="1" customWidth="1"/>
    <col min="13569" max="13569" width="10.33203125" style="8" bestFit="1" customWidth="1"/>
    <col min="13570" max="13570" width="7.109375" style="8" bestFit="1" customWidth="1"/>
    <col min="13571" max="13571" width="12.44140625" style="8" customWidth="1"/>
    <col min="13572" max="13572" width="6.6640625" style="8" bestFit="1" customWidth="1"/>
    <col min="13573" max="13573" width="5" style="8" bestFit="1" customWidth="1"/>
    <col min="13574" max="13574" width="5.33203125" style="8" bestFit="1" customWidth="1"/>
    <col min="13575" max="13575" width="3.109375" style="8" bestFit="1" customWidth="1"/>
    <col min="13576" max="13576" width="9" style="8" customWidth="1"/>
    <col min="13577" max="13577" width="7" style="8" bestFit="1" customWidth="1"/>
    <col min="13578" max="13578" width="6" style="8" bestFit="1" customWidth="1"/>
    <col min="13579" max="13579" width="16.109375" style="8" customWidth="1"/>
    <col min="13580" max="13580" width="5.44140625" style="8" bestFit="1" customWidth="1"/>
    <col min="13581" max="13581" width="17" style="8" customWidth="1"/>
    <col min="13582" max="13586" width="11.5546875" style="8"/>
    <col min="13587" max="13587" width="8.88671875" style="8" bestFit="1" customWidth="1"/>
    <col min="13588" max="13588" width="9.5546875" style="8" bestFit="1" customWidth="1"/>
    <col min="13589" max="13589" width="6.88671875" style="8" bestFit="1" customWidth="1"/>
    <col min="13590" max="13590" width="8.44140625" style="8" bestFit="1" customWidth="1"/>
    <col min="13591" max="13591" width="8" style="8" bestFit="1" customWidth="1"/>
    <col min="13592" max="13592" width="7.5546875" style="8" bestFit="1" customWidth="1"/>
    <col min="13593" max="13593" width="5.5546875" style="8" bestFit="1" customWidth="1"/>
    <col min="13594" max="13823" width="11.5546875" style="8"/>
    <col min="13824" max="13824" width="11.109375" style="8" bestFit="1" customWidth="1"/>
    <col min="13825" max="13825" width="10.33203125" style="8" bestFit="1" customWidth="1"/>
    <col min="13826" max="13826" width="7.109375" style="8" bestFit="1" customWidth="1"/>
    <col min="13827" max="13827" width="12.44140625" style="8" customWidth="1"/>
    <col min="13828" max="13828" width="6.6640625" style="8" bestFit="1" customWidth="1"/>
    <col min="13829" max="13829" width="5" style="8" bestFit="1" customWidth="1"/>
    <col min="13830" max="13830" width="5.33203125" style="8" bestFit="1" customWidth="1"/>
    <col min="13831" max="13831" width="3.109375" style="8" bestFit="1" customWidth="1"/>
    <col min="13832" max="13832" width="9" style="8" customWidth="1"/>
    <col min="13833" max="13833" width="7" style="8" bestFit="1" customWidth="1"/>
    <col min="13834" max="13834" width="6" style="8" bestFit="1" customWidth="1"/>
    <col min="13835" max="13835" width="16.109375" style="8" customWidth="1"/>
    <col min="13836" max="13836" width="5.44140625" style="8" bestFit="1" customWidth="1"/>
    <col min="13837" max="13837" width="17" style="8" customWidth="1"/>
    <col min="13838" max="13842" width="11.5546875" style="8"/>
    <col min="13843" max="13843" width="8.88671875" style="8" bestFit="1" customWidth="1"/>
    <col min="13844" max="13844" width="9.5546875" style="8" bestFit="1" customWidth="1"/>
    <col min="13845" max="13845" width="6.88671875" style="8" bestFit="1" customWidth="1"/>
    <col min="13846" max="13846" width="8.44140625" style="8" bestFit="1" customWidth="1"/>
    <col min="13847" max="13847" width="8" style="8" bestFit="1" customWidth="1"/>
    <col min="13848" max="13848" width="7.5546875" style="8" bestFit="1" customWidth="1"/>
    <col min="13849" max="13849" width="5.5546875" style="8" bestFit="1" customWidth="1"/>
    <col min="13850" max="14079" width="11.5546875" style="8"/>
    <col min="14080" max="14080" width="11.109375" style="8" bestFit="1" customWidth="1"/>
    <col min="14081" max="14081" width="10.33203125" style="8" bestFit="1" customWidth="1"/>
    <col min="14082" max="14082" width="7.109375" style="8" bestFit="1" customWidth="1"/>
    <col min="14083" max="14083" width="12.44140625" style="8" customWidth="1"/>
    <col min="14084" max="14084" width="6.6640625" style="8" bestFit="1" customWidth="1"/>
    <col min="14085" max="14085" width="5" style="8" bestFit="1" customWidth="1"/>
    <col min="14086" max="14086" width="5.33203125" style="8" bestFit="1" customWidth="1"/>
    <col min="14087" max="14087" width="3.109375" style="8" bestFit="1" customWidth="1"/>
    <col min="14088" max="14088" width="9" style="8" customWidth="1"/>
    <col min="14089" max="14089" width="7" style="8" bestFit="1" customWidth="1"/>
    <col min="14090" max="14090" width="6" style="8" bestFit="1" customWidth="1"/>
    <col min="14091" max="14091" width="16.109375" style="8" customWidth="1"/>
    <col min="14092" max="14092" width="5.44140625" style="8" bestFit="1" customWidth="1"/>
    <col min="14093" max="14093" width="17" style="8" customWidth="1"/>
    <col min="14094" max="14098" width="11.5546875" style="8"/>
    <col min="14099" max="14099" width="8.88671875" style="8" bestFit="1" customWidth="1"/>
    <col min="14100" max="14100" width="9.5546875" style="8" bestFit="1" customWidth="1"/>
    <col min="14101" max="14101" width="6.88671875" style="8" bestFit="1" customWidth="1"/>
    <col min="14102" max="14102" width="8.44140625" style="8" bestFit="1" customWidth="1"/>
    <col min="14103" max="14103" width="8" style="8" bestFit="1" customWidth="1"/>
    <col min="14104" max="14104" width="7.5546875" style="8" bestFit="1" customWidth="1"/>
    <col min="14105" max="14105" width="5.5546875" style="8" bestFit="1" customWidth="1"/>
    <col min="14106" max="14335" width="11.5546875" style="8"/>
    <col min="14336" max="14336" width="11.109375" style="8" bestFit="1" customWidth="1"/>
    <col min="14337" max="14337" width="10.33203125" style="8" bestFit="1" customWidth="1"/>
    <col min="14338" max="14338" width="7.109375" style="8" bestFit="1" customWidth="1"/>
    <col min="14339" max="14339" width="12.44140625" style="8" customWidth="1"/>
    <col min="14340" max="14340" width="6.6640625" style="8" bestFit="1" customWidth="1"/>
    <col min="14341" max="14341" width="5" style="8" bestFit="1" customWidth="1"/>
    <col min="14342" max="14342" width="5.33203125" style="8" bestFit="1" customWidth="1"/>
    <col min="14343" max="14343" width="3.109375" style="8" bestFit="1" customWidth="1"/>
    <col min="14344" max="14344" width="9" style="8" customWidth="1"/>
    <col min="14345" max="14345" width="7" style="8" bestFit="1" customWidth="1"/>
    <col min="14346" max="14346" width="6" style="8" bestFit="1" customWidth="1"/>
    <col min="14347" max="14347" width="16.109375" style="8" customWidth="1"/>
    <col min="14348" max="14348" width="5.44140625" style="8" bestFit="1" customWidth="1"/>
    <col min="14349" max="14349" width="17" style="8" customWidth="1"/>
    <col min="14350" max="14354" width="11.5546875" style="8"/>
    <col min="14355" max="14355" width="8.88671875" style="8" bestFit="1" customWidth="1"/>
    <col min="14356" max="14356" width="9.5546875" style="8" bestFit="1" customWidth="1"/>
    <col min="14357" max="14357" width="6.88671875" style="8" bestFit="1" customWidth="1"/>
    <col min="14358" max="14358" width="8.44140625" style="8" bestFit="1" customWidth="1"/>
    <col min="14359" max="14359" width="8" style="8" bestFit="1" customWidth="1"/>
    <col min="14360" max="14360" width="7.5546875" style="8" bestFit="1" customWidth="1"/>
    <col min="14361" max="14361" width="5.5546875" style="8" bestFit="1" customWidth="1"/>
    <col min="14362" max="14591" width="11.5546875" style="8"/>
    <col min="14592" max="14592" width="11.109375" style="8" bestFit="1" customWidth="1"/>
    <col min="14593" max="14593" width="10.33203125" style="8" bestFit="1" customWidth="1"/>
    <col min="14594" max="14594" width="7.109375" style="8" bestFit="1" customWidth="1"/>
    <col min="14595" max="14595" width="12.44140625" style="8" customWidth="1"/>
    <col min="14596" max="14596" width="6.6640625" style="8" bestFit="1" customWidth="1"/>
    <col min="14597" max="14597" width="5" style="8" bestFit="1" customWidth="1"/>
    <col min="14598" max="14598" width="5.33203125" style="8" bestFit="1" customWidth="1"/>
    <col min="14599" max="14599" width="3.109375" style="8" bestFit="1" customWidth="1"/>
    <col min="14600" max="14600" width="9" style="8" customWidth="1"/>
    <col min="14601" max="14601" width="7" style="8" bestFit="1" customWidth="1"/>
    <col min="14602" max="14602" width="6" style="8" bestFit="1" customWidth="1"/>
    <col min="14603" max="14603" width="16.109375" style="8" customWidth="1"/>
    <col min="14604" max="14604" width="5.44140625" style="8" bestFit="1" customWidth="1"/>
    <col min="14605" max="14605" width="17" style="8" customWidth="1"/>
    <col min="14606" max="14610" width="11.5546875" style="8"/>
    <col min="14611" max="14611" width="8.88671875" style="8" bestFit="1" customWidth="1"/>
    <col min="14612" max="14612" width="9.5546875" style="8" bestFit="1" customWidth="1"/>
    <col min="14613" max="14613" width="6.88671875" style="8" bestFit="1" customWidth="1"/>
    <col min="14614" max="14614" width="8.44140625" style="8" bestFit="1" customWidth="1"/>
    <col min="14615" max="14615" width="8" style="8" bestFit="1" customWidth="1"/>
    <col min="14616" max="14616" width="7.5546875" style="8" bestFit="1" customWidth="1"/>
    <col min="14617" max="14617" width="5.5546875" style="8" bestFit="1" customWidth="1"/>
    <col min="14618" max="14847" width="11.5546875" style="8"/>
    <col min="14848" max="14848" width="11.109375" style="8" bestFit="1" customWidth="1"/>
    <col min="14849" max="14849" width="10.33203125" style="8" bestFit="1" customWidth="1"/>
    <col min="14850" max="14850" width="7.109375" style="8" bestFit="1" customWidth="1"/>
    <col min="14851" max="14851" width="12.44140625" style="8" customWidth="1"/>
    <col min="14852" max="14852" width="6.6640625" style="8" bestFit="1" customWidth="1"/>
    <col min="14853" max="14853" width="5" style="8" bestFit="1" customWidth="1"/>
    <col min="14854" max="14854" width="5.33203125" style="8" bestFit="1" customWidth="1"/>
    <col min="14855" max="14855" width="3.109375" style="8" bestFit="1" customWidth="1"/>
    <col min="14856" max="14856" width="9" style="8" customWidth="1"/>
    <col min="14857" max="14857" width="7" style="8" bestFit="1" customWidth="1"/>
    <col min="14858" max="14858" width="6" style="8" bestFit="1" customWidth="1"/>
    <col min="14859" max="14859" width="16.109375" style="8" customWidth="1"/>
    <col min="14860" max="14860" width="5.44140625" style="8" bestFit="1" customWidth="1"/>
    <col min="14861" max="14861" width="17" style="8" customWidth="1"/>
    <col min="14862" max="14866" width="11.5546875" style="8"/>
    <col min="14867" max="14867" width="8.88671875" style="8" bestFit="1" customWidth="1"/>
    <col min="14868" max="14868" width="9.5546875" style="8" bestFit="1" customWidth="1"/>
    <col min="14869" max="14869" width="6.88671875" style="8" bestFit="1" customWidth="1"/>
    <col min="14870" max="14870" width="8.44140625" style="8" bestFit="1" customWidth="1"/>
    <col min="14871" max="14871" width="8" style="8" bestFit="1" customWidth="1"/>
    <col min="14872" max="14872" width="7.5546875" style="8" bestFit="1" customWidth="1"/>
    <col min="14873" max="14873" width="5.5546875" style="8" bestFit="1" customWidth="1"/>
    <col min="14874" max="15103" width="11.5546875" style="8"/>
    <col min="15104" max="15104" width="11.109375" style="8" bestFit="1" customWidth="1"/>
    <col min="15105" max="15105" width="10.33203125" style="8" bestFit="1" customWidth="1"/>
    <col min="15106" max="15106" width="7.109375" style="8" bestFit="1" customWidth="1"/>
    <col min="15107" max="15107" width="12.44140625" style="8" customWidth="1"/>
    <col min="15108" max="15108" width="6.6640625" style="8" bestFit="1" customWidth="1"/>
    <col min="15109" max="15109" width="5" style="8" bestFit="1" customWidth="1"/>
    <col min="15110" max="15110" width="5.33203125" style="8" bestFit="1" customWidth="1"/>
    <col min="15111" max="15111" width="3.109375" style="8" bestFit="1" customWidth="1"/>
    <col min="15112" max="15112" width="9" style="8" customWidth="1"/>
    <col min="15113" max="15113" width="7" style="8" bestFit="1" customWidth="1"/>
    <col min="15114" max="15114" width="6" style="8" bestFit="1" customWidth="1"/>
    <col min="15115" max="15115" width="16.109375" style="8" customWidth="1"/>
    <col min="15116" max="15116" width="5.44140625" style="8" bestFit="1" customWidth="1"/>
    <col min="15117" max="15117" width="17" style="8" customWidth="1"/>
    <col min="15118" max="15122" width="11.5546875" style="8"/>
    <col min="15123" max="15123" width="8.88671875" style="8" bestFit="1" customWidth="1"/>
    <col min="15124" max="15124" width="9.5546875" style="8" bestFit="1" customWidth="1"/>
    <col min="15125" max="15125" width="6.88671875" style="8" bestFit="1" customWidth="1"/>
    <col min="15126" max="15126" width="8.44140625" style="8" bestFit="1" customWidth="1"/>
    <col min="15127" max="15127" width="8" style="8" bestFit="1" customWidth="1"/>
    <col min="15128" max="15128" width="7.5546875" style="8" bestFit="1" customWidth="1"/>
    <col min="15129" max="15129" width="5.5546875" style="8" bestFit="1" customWidth="1"/>
    <col min="15130" max="15359" width="11.5546875" style="8"/>
    <col min="15360" max="15360" width="11.109375" style="8" bestFit="1" customWidth="1"/>
    <col min="15361" max="15361" width="10.33203125" style="8" bestFit="1" customWidth="1"/>
    <col min="15362" max="15362" width="7.109375" style="8" bestFit="1" customWidth="1"/>
    <col min="15363" max="15363" width="12.44140625" style="8" customWidth="1"/>
    <col min="15364" max="15364" width="6.6640625" style="8" bestFit="1" customWidth="1"/>
    <col min="15365" max="15365" width="5" style="8" bestFit="1" customWidth="1"/>
    <col min="15366" max="15366" width="5.33203125" style="8" bestFit="1" customWidth="1"/>
    <col min="15367" max="15367" width="3.109375" style="8" bestFit="1" customWidth="1"/>
    <col min="15368" max="15368" width="9" style="8" customWidth="1"/>
    <col min="15369" max="15369" width="7" style="8" bestFit="1" customWidth="1"/>
    <col min="15370" max="15370" width="6" style="8" bestFit="1" customWidth="1"/>
    <col min="15371" max="15371" width="16.109375" style="8" customWidth="1"/>
    <col min="15372" max="15372" width="5.44140625" style="8" bestFit="1" customWidth="1"/>
    <col min="15373" max="15373" width="17" style="8" customWidth="1"/>
    <col min="15374" max="15378" width="11.5546875" style="8"/>
    <col min="15379" max="15379" width="8.88671875" style="8" bestFit="1" customWidth="1"/>
    <col min="15380" max="15380" width="9.5546875" style="8" bestFit="1" customWidth="1"/>
    <col min="15381" max="15381" width="6.88671875" style="8" bestFit="1" customWidth="1"/>
    <col min="15382" max="15382" width="8.44140625" style="8" bestFit="1" customWidth="1"/>
    <col min="15383" max="15383" width="8" style="8" bestFit="1" customWidth="1"/>
    <col min="15384" max="15384" width="7.5546875" style="8" bestFit="1" customWidth="1"/>
    <col min="15385" max="15385" width="5.5546875" style="8" bestFit="1" customWidth="1"/>
    <col min="15386" max="15615" width="11.5546875" style="8"/>
    <col min="15616" max="15616" width="11.109375" style="8" bestFit="1" customWidth="1"/>
    <col min="15617" max="15617" width="10.33203125" style="8" bestFit="1" customWidth="1"/>
    <col min="15618" max="15618" width="7.109375" style="8" bestFit="1" customWidth="1"/>
    <col min="15619" max="15619" width="12.44140625" style="8" customWidth="1"/>
    <col min="15620" max="15620" width="6.6640625" style="8" bestFit="1" customWidth="1"/>
    <col min="15621" max="15621" width="5" style="8" bestFit="1" customWidth="1"/>
    <col min="15622" max="15622" width="5.33203125" style="8" bestFit="1" customWidth="1"/>
    <col min="15623" max="15623" width="3.109375" style="8" bestFit="1" customWidth="1"/>
    <col min="15624" max="15624" width="9" style="8" customWidth="1"/>
    <col min="15625" max="15625" width="7" style="8" bestFit="1" customWidth="1"/>
    <col min="15626" max="15626" width="6" style="8" bestFit="1" customWidth="1"/>
    <col min="15627" max="15627" width="16.109375" style="8" customWidth="1"/>
    <col min="15628" max="15628" width="5.44140625" style="8" bestFit="1" customWidth="1"/>
    <col min="15629" max="15629" width="17" style="8" customWidth="1"/>
    <col min="15630" max="15634" width="11.5546875" style="8"/>
    <col min="15635" max="15635" width="8.88671875" style="8" bestFit="1" customWidth="1"/>
    <col min="15636" max="15636" width="9.5546875" style="8" bestFit="1" customWidth="1"/>
    <col min="15637" max="15637" width="6.88671875" style="8" bestFit="1" customWidth="1"/>
    <col min="15638" max="15638" width="8.44140625" style="8" bestFit="1" customWidth="1"/>
    <col min="15639" max="15639" width="8" style="8" bestFit="1" customWidth="1"/>
    <col min="15640" max="15640" width="7.5546875" style="8" bestFit="1" customWidth="1"/>
    <col min="15641" max="15641" width="5.5546875" style="8" bestFit="1" customWidth="1"/>
    <col min="15642" max="15871" width="11.5546875" style="8"/>
    <col min="15872" max="15872" width="11.109375" style="8" bestFit="1" customWidth="1"/>
    <col min="15873" max="15873" width="10.33203125" style="8" bestFit="1" customWidth="1"/>
    <col min="15874" max="15874" width="7.109375" style="8" bestFit="1" customWidth="1"/>
    <col min="15875" max="15875" width="12.44140625" style="8" customWidth="1"/>
    <col min="15876" max="15876" width="6.6640625" style="8" bestFit="1" customWidth="1"/>
    <col min="15877" max="15877" width="5" style="8" bestFit="1" customWidth="1"/>
    <col min="15878" max="15878" width="5.33203125" style="8" bestFit="1" customWidth="1"/>
    <col min="15879" max="15879" width="3.109375" style="8" bestFit="1" customWidth="1"/>
    <col min="15880" max="15880" width="9" style="8" customWidth="1"/>
    <col min="15881" max="15881" width="7" style="8" bestFit="1" customWidth="1"/>
    <col min="15882" max="15882" width="6" style="8" bestFit="1" customWidth="1"/>
    <col min="15883" max="15883" width="16.109375" style="8" customWidth="1"/>
    <col min="15884" max="15884" width="5.44140625" style="8" bestFit="1" customWidth="1"/>
    <col min="15885" max="15885" width="17" style="8" customWidth="1"/>
    <col min="15886" max="15890" width="11.5546875" style="8"/>
    <col min="15891" max="15891" width="8.88671875" style="8" bestFit="1" customWidth="1"/>
    <col min="15892" max="15892" width="9.5546875" style="8" bestFit="1" customWidth="1"/>
    <col min="15893" max="15893" width="6.88671875" style="8" bestFit="1" customWidth="1"/>
    <col min="15894" max="15894" width="8.44140625" style="8" bestFit="1" customWidth="1"/>
    <col min="15895" max="15895" width="8" style="8" bestFit="1" customWidth="1"/>
    <col min="15896" max="15896" width="7.5546875" style="8" bestFit="1" customWidth="1"/>
    <col min="15897" max="15897" width="5.5546875" style="8" bestFit="1" customWidth="1"/>
    <col min="15898" max="16127" width="11.5546875" style="8"/>
    <col min="16128" max="16128" width="11.109375" style="8" bestFit="1" customWidth="1"/>
    <col min="16129" max="16129" width="10.33203125" style="8" bestFit="1" customWidth="1"/>
    <col min="16130" max="16130" width="7.109375" style="8" bestFit="1" customWidth="1"/>
    <col min="16131" max="16131" width="12.44140625" style="8" customWidth="1"/>
    <col min="16132" max="16132" width="6.6640625" style="8" bestFit="1" customWidth="1"/>
    <col min="16133" max="16133" width="5" style="8" bestFit="1" customWidth="1"/>
    <col min="16134" max="16134" width="5.33203125" style="8" bestFit="1" customWidth="1"/>
    <col min="16135" max="16135" width="3.109375" style="8" bestFit="1" customWidth="1"/>
    <col min="16136" max="16136" width="9" style="8" customWidth="1"/>
    <col min="16137" max="16137" width="7" style="8" bestFit="1" customWidth="1"/>
    <col min="16138" max="16138" width="6" style="8" bestFit="1" customWidth="1"/>
    <col min="16139" max="16139" width="16.109375" style="8" customWidth="1"/>
    <col min="16140" max="16140" width="5.44140625" style="8" bestFit="1" customWidth="1"/>
    <col min="16141" max="16141" width="17" style="8" customWidth="1"/>
    <col min="16142" max="16146" width="11.5546875" style="8"/>
    <col min="16147" max="16147" width="8.88671875" style="8" bestFit="1" customWidth="1"/>
    <col min="16148" max="16148" width="9.5546875" style="8" bestFit="1" customWidth="1"/>
    <col min="16149" max="16149" width="6.88671875" style="8" bestFit="1" customWidth="1"/>
    <col min="16150" max="16150" width="8.44140625" style="8" bestFit="1" customWidth="1"/>
    <col min="16151" max="16151" width="8" style="8" bestFit="1" customWidth="1"/>
    <col min="16152" max="16152" width="7.5546875" style="8" bestFit="1" customWidth="1"/>
    <col min="16153" max="16153" width="5.5546875" style="8" bestFit="1" customWidth="1"/>
    <col min="16154" max="16383" width="11.5546875" style="8"/>
    <col min="16384" max="16384" width="11.5546875" style="8" customWidth="1"/>
  </cols>
  <sheetData>
    <row r="2" spans="2:60" ht="18.75" customHeight="1" x14ac:dyDescent="0.3">
      <c r="B2" s="337" t="s">
        <v>103</v>
      </c>
      <c r="C2" s="337"/>
      <c r="D2" s="337"/>
      <c r="E2" s="337"/>
      <c r="F2" s="338" t="str">
        <f>"Dethlefstwiete Maikstraße"</f>
        <v>Dethlefstwiete Maikstraße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5" t="s">
        <v>101</v>
      </c>
      <c r="R2" s="335"/>
      <c r="S2" s="220">
        <f ca="1">TODAY()</f>
        <v>46209</v>
      </c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U2" s="332"/>
      <c r="AV2" s="332"/>
      <c r="AW2" s="332"/>
      <c r="AX2" s="332"/>
      <c r="AY2" s="332"/>
      <c r="AZ2" s="332"/>
      <c r="BA2" s="332"/>
      <c r="BB2" s="332"/>
      <c r="BC2" s="332"/>
      <c r="BD2" s="332"/>
      <c r="BE2" s="332"/>
      <c r="BF2" s="332"/>
      <c r="BG2" s="332"/>
      <c r="BH2" s="332"/>
    </row>
    <row r="3" spans="2:60" ht="18.75" customHeight="1" x14ac:dyDescent="0.3">
      <c r="B3" s="337" t="s">
        <v>64</v>
      </c>
      <c r="C3" s="337"/>
      <c r="D3" s="337"/>
      <c r="E3" s="337"/>
      <c r="F3" s="338" t="str">
        <f>"S-23/0118"</f>
        <v>S-23/0118</v>
      </c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U3" s="332"/>
      <c r="AV3" s="332"/>
      <c r="AW3" s="332"/>
      <c r="AX3" s="332"/>
      <c r="AY3" s="332"/>
      <c r="AZ3" s="332"/>
      <c r="BA3" s="332"/>
      <c r="BB3" s="332"/>
      <c r="BC3" s="332"/>
      <c r="BD3" s="332"/>
      <c r="BE3" s="332"/>
      <c r="BF3" s="332"/>
      <c r="BG3" s="332"/>
      <c r="BH3" s="332"/>
    </row>
    <row r="4" spans="2:60" ht="14.25" customHeight="1" x14ac:dyDescent="0.3"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G4" s="322"/>
      <c r="AH4" s="322"/>
      <c r="AI4" s="322"/>
      <c r="AJ4" s="322"/>
      <c r="AK4" s="322"/>
      <c r="AU4" s="332"/>
      <c r="AV4" s="332"/>
      <c r="AW4" s="332"/>
      <c r="AX4" s="332"/>
      <c r="AY4" s="332"/>
      <c r="AZ4" s="332"/>
      <c r="BA4" s="332"/>
      <c r="BB4" s="332"/>
      <c r="BC4" s="332"/>
      <c r="BD4" s="332"/>
      <c r="BE4" s="332"/>
      <c r="BF4" s="332"/>
      <c r="BG4" s="332"/>
      <c r="BH4" s="332"/>
    </row>
    <row r="5" spans="2:60" ht="18.75" customHeight="1" x14ac:dyDescent="0.3"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U5" s="332"/>
      <c r="AV5" s="332"/>
      <c r="AW5" s="332"/>
      <c r="AX5" s="332"/>
      <c r="AY5" s="332"/>
      <c r="AZ5" s="332"/>
      <c r="BA5" s="332"/>
      <c r="BB5" s="332"/>
      <c r="BC5" s="332"/>
      <c r="BD5" s="332"/>
      <c r="BE5" s="332"/>
      <c r="BF5" s="332"/>
      <c r="BG5" s="332"/>
      <c r="BH5" s="332"/>
    </row>
    <row r="6" spans="2:60" ht="18.75" customHeight="1" x14ac:dyDescent="0.3"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U6" s="332"/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2"/>
      <c r="BG6" s="332"/>
      <c r="BH6" s="332"/>
    </row>
    <row r="7" spans="2:60" ht="18.75" customHeight="1" x14ac:dyDescent="0.3"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U7" s="332"/>
      <c r="AV7" s="332"/>
      <c r="AW7" s="332"/>
      <c r="AX7" s="332"/>
      <c r="AY7" s="332"/>
      <c r="AZ7" s="332"/>
      <c r="BA7" s="332"/>
      <c r="BB7" s="332"/>
      <c r="BC7" s="332"/>
      <c r="BD7" s="332"/>
      <c r="BE7" s="332"/>
      <c r="BF7" s="332"/>
      <c r="BG7" s="332"/>
      <c r="BH7" s="332"/>
    </row>
    <row r="8" spans="2:60" ht="18.75" customHeight="1" x14ac:dyDescent="0.3"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U8" s="332"/>
      <c r="AV8" s="332"/>
      <c r="AW8" s="332"/>
      <c r="AX8" s="332"/>
      <c r="AY8" s="332"/>
      <c r="AZ8" s="332"/>
      <c r="BA8" s="332"/>
      <c r="BB8" s="332"/>
      <c r="BC8" s="332"/>
      <c r="BD8" s="332"/>
      <c r="BE8" s="332"/>
      <c r="BF8" s="332"/>
      <c r="BG8" s="332"/>
      <c r="BH8" s="332"/>
    </row>
    <row r="9" spans="2:60" ht="18.75" customHeight="1" x14ac:dyDescent="0.3"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U9" s="332"/>
      <c r="AV9" s="332"/>
      <c r="AW9" s="332"/>
      <c r="AX9" s="332"/>
      <c r="AY9" s="332"/>
      <c r="AZ9" s="332"/>
      <c r="BA9" s="332"/>
      <c r="BB9" s="332"/>
      <c r="BC9" s="332"/>
      <c r="BD9" s="332"/>
      <c r="BE9" s="332"/>
      <c r="BF9" s="332"/>
      <c r="BG9" s="332"/>
      <c r="BH9" s="332"/>
    </row>
    <row r="10" spans="2:60" ht="18.75" customHeight="1" x14ac:dyDescent="0.3"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U10" s="332"/>
      <c r="AV10" s="332"/>
      <c r="AW10" s="332"/>
      <c r="AX10" s="332"/>
      <c r="AY10" s="332"/>
      <c r="AZ10" s="332"/>
      <c r="BA10" s="332"/>
      <c r="BB10" s="332"/>
      <c r="BC10" s="332"/>
      <c r="BD10" s="332"/>
      <c r="BE10" s="332"/>
      <c r="BF10" s="332"/>
      <c r="BG10" s="332"/>
      <c r="BH10" s="332"/>
    </row>
    <row r="11" spans="2:60" ht="14.25" customHeight="1" x14ac:dyDescent="0.3"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G11" s="322"/>
      <c r="AH11" s="322"/>
      <c r="AI11" s="322"/>
      <c r="AJ11" s="322"/>
      <c r="AK11" s="322"/>
      <c r="AU11" s="332"/>
      <c r="AV11" s="332"/>
      <c r="AW11" s="332"/>
      <c r="AX11" s="332"/>
      <c r="AY11" s="332"/>
      <c r="AZ11" s="332"/>
      <c r="BA11" s="332"/>
      <c r="BB11" s="332"/>
      <c r="BC11" s="332"/>
      <c r="BD11" s="332"/>
      <c r="BE11" s="332"/>
      <c r="BF11" s="332"/>
      <c r="BG11" s="332"/>
      <c r="BH11" s="332"/>
    </row>
    <row r="12" spans="2:60" ht="14.25" customHeight="1" x14ac:dyDescent="0.3">
      <c r="C12" s="82"/>
      <c r="D12" s="82"/>
      <c r="E12" s="82"/>
      <c r="F12" s="82"/>
      <c r="J12" s="82"/>
      <c r="N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G12" s="82"/>
      <c r="AH12" s="82"/>
      <c r="AI12" s="82"/>
      <c r="AJ12" s="82"/>
      <c r="AK12" s="82"/>
      <c r="AU12" s="9"/>
      <c r="AV12" s="9"/>
      <c r="AW12" s="9"/>
      <c r="AX12" s="116"/>
      <c r="AY12" s="116"/>
      <c r="AZ12" s="116"/>
      <c r="BA12" s="116"/>
      <c r="BB12" s="116"/>
      <c r="BC12" s="85"/>
      <c r="BD12" s="10"/>
      <c r="BE12" s="11"/>
    </row>
    <row r="13" spans="2:60" ht="18.75" customHeight="1" x14ac:dyDescent="0.3">
      <c r="B13" s="331" t="s">
        <v>104</v>
      </c>
      <c r="C13" s="331"/>
      <c r="D13" s="331"/>
      <c r="E13" s="331"/>
      <c r="F13" s="330">
        <v>80306023</v>
      </c>
      <c r="G13" s="330"/>
      <c r="H13" s="330"/>
      <c r="I13" s="330"/>
      <c r="J13" s="330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U13" s="327" t="s">
        <v>0</v>
      </c>
      <c r="AV13" s="327"/>
      <c r="AW13" s="336" t="str">
        <f>F2</f>
        <v>Dethlefstwiete Maikstraße</v>
      </c>
      <c r="AX13" s="336"/>
      <c r="AY13" s="336"/>
      <c r="AZ13" s="336"/>
      <c r="BA13" s="327" t="s">
        <v>63</v>
      </c>
      <c r="BB13" s="327"/>
      <c r="BC13" s="326">
        <f>F13</f>
        <v>80306023</v>
      </c>
      <c r="BD13" s="326"/>
      <c r="BE13" s="327" t="s">
        <v>58</v>
      </c>
      <c r="BF13" s="327"/>
      <c r="BG13" s="333">
        <f ca="1">TODAY()</f>
        <v>46209</v>
      </c>
      <c r="BH13" s="333"/>
    </row>
    <row r="14" spans="2:60" ht="18.75" customHeight="1" x14ac:dyDescent="0.3">
      <c r="B14" s="331" t="s">
        <v>108</v>
      </c>
      <c r="C14" s="331"/>
      <c r="D14" s="331"/>
      <c r="E14" s="331"/>
      <c r="F14" s="330">
        <v>80306023</v>
      </c>
      <c r="G14" s="330"/>
      <c r="H14" s="330"/>
      <c r="I14" s="330"/>
      <c r="J14" s="330"/>
      <c r="K14" s="331" t="s">
        <v>71</v>
      </c>
      <c r="L14" s="331"/>
      <c r="M14" s="331"/>
      <c r="N14" s="334"/>
      <c r="O14" s="334"/>
      <c r="P14" s="334"/>
      <c r="Q14" s="335" t="s">
        <v>20</v>
      </c>
      <c r="R14" s="335"/>
      <c r="S14" s="119"/>
      <c r="T14" s="117"/>
      <c r="U14" s="118"/>
      <c r="V14" s="118"/>
      <c r="W14" s="118"/>
      <c r="X14" s="117"/>
      <c r="Y14" s="117"/>
      <c r="Z14" s="117"/>
      <c r="AA14" s="117"/>
      <c r="AB14" s="117"/>
      <c r="AC14" s="117"/>
      <c r="AD14" s="117"/>
      <c r="AE14" s="117"/>
      <c r="AF14" s="117"/>
      <c r="AU14" s="327" t="s">
        <v>64</v>
      </c>
      <c r="AV14" s="327"/>
      <c r="AW14" s="336" t="str">
        <f>F3</f>
        <v>S-23/0118</v>
      </c>
      <c r="AX14" s="336"/>
      <c r="AY14" s="336"/>
      <c r="AZ14" s="336"/>
      <c r="BA14" s="327" t="s">
        <v>108</v>
      </c>
      <c r="BB14" s="327"/>
      <c r="BC14" s="326">
        <f>F14</f>
        <v>80306023</v>
      </c>
      <c r="BD14" s="326"/>
      <c r="BE14" s="327" t="s">
        <v>71</v>
      </c>
      <c r="BF14" s="327"/>
      <c r="BG14" s="326">
        <f>N14</f>
        <v>0</v>
      </c>
      <c r="BH14" s="328"/>
    </row>
    <row r="15" spans="2:60" ht="18.75" customHeight="1" x14ac:dyDescent="0.3">
      <c r="B15" s="329" t="s">
        <v>109</v>
      </c>
      <c r="C15" s="329"/>
      <c r="D15" s="329"/>
      <c r="E15" s="329"/>
      <c r="F15" s="330">
        <v>80306022</v>
      </c>
      <c r="G15" s="330"/>
      <c r="H15" s="330"/>
      <c r="I15" s="330"/>
      <c r="J15" s="330"/>
      <c r="K15" s="331" t="s">
        <v>107</v>
      </c>
      <c r="L15" s="331"/>
      <c r="M15" s="331"/>
      <c r="N15" s="330"/>
      <c r="O15" s="330"/>
      <c r="P15" s="330"/>
      <c r="Q15" s="84"/>
      <c r="R15" s="84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U15" s="332"/>
      <c r="AV15" s="332"/>
      <c r="AW15" s="332"/>
      <c r="AX15" s="332"/>
      <c r="AY15" s="332"/>
      <c r="AZ15" s="332"/>
      <c r="BA15" s="327" t="s">
        <v>109</v>
      </c>
      <c r="BB15" s="327"/>
      <c r="BC15" s="326">
        <f>F15</f>
        <v>80306022</v>
      </c>
      <c r="BD15" s="328"/>
      <c r="BE15" s="327" t="s">
        <v>110</v>
      </c>
      <c r="BF15" s="327"/>
      <c r="BG15" s="326">
        <f>N15</f>
        <v>0</v>
      </c>
      <c r="BH15" s="328"/>
    </row>
    <row r="16" spans="2:60" ht="14.25" customHeight="1" thickBot="1" x14ac:dyDescent="0.35">
      <c r="B16" s="322"/>
      <c r="C16" s="322"/>
      <c r="D16" s="322"/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U16" s="9"/>
      <c r="AV16" s="9"/>
      <c r="AW16" s="9"/>
      <c r="AX16" s="85"/>
      <c r="AY16" s="85"/>
      <c r="AZ16" s="85"/>
      <c r="BA16" s="85"/>
      <c r="BB16" s="85"/>
      <c r="BC16" s="85"/>
      <c r="BD16" s="12"/>
      <c r="BE16" s="13"/>
      <c r="BF16" s="14"/>
      <c r="BG16" s="14"/>
      <c r="BH16" s="14"/>
    </row>
    <row r="17" spans="2:60" ht="15.75" customHeight="1" thickTop="1" thickBot="1" x14ac:dyDescent="0.35">
      <c r="B17" s="285" t="s">
        <v>102</v>
      </c>
      <c r="C17" s="307" t="s">
        <v>66</v>
      </c>
      <c r="D17" s="308"/>
      <c r="E17" s="308"/>
      <c r="F17" s="308"/>
      <c r="G17" s="308"/>
      <c r="H17" s="308"/>
      <c r="I17" s="308"/>
      <c r="J17" s="308"/>
      <c r="K17" s="308"/>
      <c r="L17" s="308"/>
      <c r="M17" s="308"/>
      <c r="N17" s="308"/>
      <c r="O17" s="309"/>
      <c r="P17" s="310" t="s">
        <v>68</v>
      </c>
      <c r="Q17" s="310"/>
      <c r="R17" s="311"/>
      <c r="S17" s="323" t="s">
        <v>67</v>
      </c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5"/>
      <c r="AG17" s="305"/>
      <c r="AH17" s="305"/>
      <c r="AI17" s="305"/>
      <c r="AJ17" s="305"/>
      <c r="AK17" s="306"/>
      <c r="AL17" s="15"/>
      <c r="AU17" s="307" t="s">
        <v>66</v>
      </c>
      <c r="AV17" s="308"/>
      <c r="AW17" s="308"/>
      <c r="AX17" s="308"/>
      <c r="AY17" s="308"/>
      <c r="AZ17" s="308"/>
      <c r="BA17" s="308"/>
      <c r="BB17" s="308"/>
      <c r="BC17" s="309"/>
      <c r="BD17" s="310" t="s">
        <v>39</v>
      </c>
      <c r="BE17" s="310"/>
      <c r="BF17" s="310"/>
      <c r="BG17" s="310"/>
      <c r="BH17" s="311"/>
    </row>
    <row r="18" spans="2:60" ht="48.75" customHeight="1" x14ac:dyDescent="0.3">
      <c r="B18" s="286"/>
      <c r="C18" s="312" t="s">
        <v>119</v>
      </c>
      <c r="D18" s="314" t="s">
        <v>19</v>
      </c>
      <c r="E18" s="316" t="s">
        <v>76</v>
      </c>
      <c r="F18" s="284"/>
      <c r="G18" s="316" t="s">
        <v>113</v>
      </c>
      <c r="H18" s="284"/>
      <c r="I18" s="303" t="s">
        <v>13</v>
      </c>
      <c r="J18" s="283" t="s">
        <v>78</v>
      </c>
      <c r="K18" s="284"/>
      <c r="L18" s="296" t="s">
        <v>31</v>
      </c>
      <c r="M18" s="297"/>
      <c r="N18" s="303" t="s">
        <v>118</v>
      </c>
      <c r="O18" s="275" t="s">
        <v>65</v>
      </c>
      <c r="P18" s="277" t="s">
        <v>95</v>
      </c>
      <c r="Q18" s="279" t="s">
        <v>29</v>
      </c>
      <c r="R18" s="281" t="s">
        <v>100</v>
      </c>
      <c r="S18" s="292" t="s">
        <v>117</v>
      </c>
      <c r="T18" s="294" t="s">
        <v>88</v>
      </c>
      <c r="U18" s="296" t="s">
        <v>90</v>
      </c>
      <c r="V18" s="297"/>
      <c r="W18" s="298" t="s">
        <v>98</v>
      </c>
      <c r="X18" s="298" t="s">
        <v>89</v>
      </c>
      <c r="Y18" s="300" t="s">
        <v>4</v>
      </c>
      <c r="Z18" s="301"/>
      <c r="AA18" s="302"/>
      <c r="AB18" s="287" t="s">
        <v>114</v>
      </c>
      <c r="AC18" s="289" t="s">
        <v>97</v>
      </c>
      <c r="AD18" s="289" t="s">
        <v>28</v>
      </c>
      <c r="AE18" s="137" t="s">
        <v>56</v>
      </c>
      <c r="AF18" s="291" t="s">
        <v>5</v>
      </c>
      <c r="AG18" s="320" t="s">
        <v>72</v>
      </c>
      <c r="AH18" s="321"/>
      <c r="AI18" s="296" t="s">
        <v>77</v>
      </c>
      <c r="AJ18" s="297"/>
      <c r="AK18" s="138" t="s">
        <v>23</v>
      </c>
      <c r="AU18" s="16" t="s">
        <v>1</v>
      </c>
      <c r="AV18" s="17" t="s">
        <v>19</v>
      </c>
      <c r="AW18" s="269" t="s">
        <v>76</v>
      </c>
      <c r="AX18" s="270"/>
      <c r="AY18" s="269" t="s">
        <v>75</v>
      </c>
      <c r="AZ18" s="270"/>
      <c r="BA18" s="18" t="s">
        <v>13</v>
      </c>
      <c r="BB18" s="271" t="s">
        <v>78</v>
      </c>
      <c r="BC18" s="272"/>
      <c r="BD18" s="273" t="s">
        <v>118</v>
      </c>
      <c r="BE18" s="17" t="s">
        <v>65</v>
      </c>
      <c r="BF18" s="318" t="s">
        <v>68</v>
      </c>
      <c r="BG18" s="319"/>
      <c r="BH18" s="19" t="s">
        <v>81</v>
      </c>
    </row>
    <row r="19" spans="2:60" ht="22.8" x14ac:dyDescent="0.3">
      <c r="B19" s="286"/>
      <c r="C19" s="313"/>
      <c r="D19" s="315"/>
      <c r="E19" s="139" t="s">
        <v>73</v>
      </c>
      <c r="F19" s="140" t="s">
        <v>74</v>
      </c>
      <c r="G19" s="141" t="s">
        <v>73</v>
      </c>
      <c r="H19" s="140" t="s">
        <v>74</v>
      </c>
      <c r="I19" s="317"/>
      <c r="J19" s="142" t="s">
        <v>2</v>
      </c>
      <c r="K19" s="143" t="s">
        <v>3</v>
      </c>
      <c r="L19" s="144" t="s">
        <v>6</v>
      </c>
      <c r="M19" s="143" t="s">
        <v>21</v>
      </c>
      <c r="N19" s="304"/>
      <c r="O19" s="276"/>
      <c r="P19" s="278"/>
      <c r="Q19" s="280"/>
      <c r="R19" s="282"/>
      <c r="S19" s="293"/>
      <c r="T19" s="295"/>
      <c r="U19" s="145" t="s">
        <v>92</v>
      </c>
      <c r="V19" s="146" t="s">
        <v>91</v>
      </c>
      <c r="W19" s="299"/>
      <c r="X19" s="299"/>
      <c r="Y19" s="162" t="s">
        <v>16</v>
      </c>
      <c r="Z19" s="147" t="s">
        <v>93</v>
      </c>
      <c r="AA19" s="146" t="s">
        <v>94</v>
      </c>
      <c r="AB19" s="288"/>
      <c r="AC19" s="290"/>
      <c r="AD19" s="290"/>
      <c r="AE19" s="163" t="s">
        <v>8</v>
      </c>
      <c r="AF19" s="282"/>
      <c r="AG19" s="148" t="s">
        <v>27</v>
      </c>
      <c r="AH19" s="164" t="s">
        <v>32</v>
      </c>
      <c r="AI19" s="145" t="s">
        <v>26</v>
      </c>
      <c r="AJ19" s="146" t="s">
        <v>70</v>
      </c>
      <c r="AK19" s="149" t="s">
        <v>24</v>
      </c>
      <c r="AU19" s="20" t="s">
        <v>18</v>
      </c>
      <c r="AV19" s="21"/>
      <c r="AW19" s="22" t="s">
        <v>73</v>
      </c>
      <c r="AX19" s="23" t="s">
        <v>74</v>
      </c>
      <c r="AY19" s="22" t="s">
        <v>73</v>
      </c>
      <c r="AZ19" s="23" t="s">
        <v>74</v>
      </c>
      <c r="BA19" s="25"/>
      <c r="BB19" s="24" t="s">
        <v>2</v>
      </c>
      <c r="BC19" s="26" t="s">
        <v>3</v>
      </c>
      <c r="BD19" s="274"/>
      <c r="BE19" s="27"/>
      <c r="BF19" s="28" t="s">
        <v>80</v>
      </c>
      <c r="BG19" s="29" t="s">
        <v>79</v>
      </c>
      <c r="BH19" s="30" t="s">
        <v>79</v>
      </c>
    </row>
    <row r="20" spans="2:60" ht="15" thickBot="1" x14ac:dyDescent="0.35">
      <c r="B20" s="286"/>
      <c r="C20" s="136" t="s">
        <v>120</v>
      </c>
      <c r="D20" s="129" t="s">
        <v>25</v>
      </c>
      <c r="E20" s="50" t="s">
        <v>9</v>
      </c>
      <c r="F20" s="34" t="s">
        <v>10</v>
      </c>
      <c r="G20" s="33" t="s">
        <v>9</v>
      </c>
      <c r="H20" s="114" t="s">
        <v>10</v>
      </c>
      <c r="I20" s="126" t="s">
        <v>12</v>
      </c>
      <c r="J20" s="36" t="s">
        <v>30</v>
      </c>
      <c r="K20" s="37" t="s">
        <v>96</v>
      </c>
      <c r="L20" s="38" t="s">
        <v>30</v>
      </c>
      <c r="M20" s="49" t="s">
        <v>30</v>
      </c>
      <c r="N20" s="38" t="s">
        <v>30</v>
      </c>
      <c r="O20" s="39" t="s">
        <v>9</v>
      </c>
      <c r="P20" s="35" t="s">
        <v>25</v>
      </c>
      <c r="Q20" s="36" t="s">
        <v>106</v>
      </c>
      <c r="R20" s="40" t="s">
        <v>55</v>
      </c>
      <c r="S20" s="41" t="s">
        <v>25</v>
      </c>
      <c r="T20" s="42" t="s">
        <v>55</v>
      </c>
      <c r="U20" s="43" t="s">
        <v>9</v>
      </c>
      <c r="V20" s="44" t="s">
        <v>9</v>
      </c>
      <c r="W20" s="45" t="s">
        <v>99</v>
      </c>
      <c r="X20" s="45" t="s">
        <v>9</v>
      </c>
      <c r="Y20" s="38" t="s">
        <v>30</v>
      </c>
      <c r="Z20" s="36" t="s">
        <v>30</v>
      </c>
      <c r="AA20" s="37" t="s">
        <v>30</v>
      </c>
      <c r="AB20" s="46" t="s">
        <v>9</v>
      </c>
      <c r="AC20" s="46" t="s">
        <v>9</v>
      </c>
      <c r="AD20" s="46" t="s">
        <v>9</v>
      </c>
      <c r="AE20" s="38" t="s">
        <v>30</v>
      </c>
      <c r="AF20" s="40" t="s">
        <v>30</v>
      </c>
      <c r="AG20" s="47" t="s">
        <v>22</v>
      </c>
      <c r="AH20" s="48" t="s">
        <v>22</v>
      </c>
      <c r="AI20" s="38" t="s">
        <v>30</v>
      </c>
      <c r="AJ20" s="155" t="s">
        <v>30</v>
      </c>
      <c r="AK20" s="156" t="s">
        <v>25</v>
      </c>
      <c r="AU20" s="31"/>
      <c r="AV20" s="32"/>
      <c r="AW20" s="33" t="s">
        <v>9</v>
      </c>
      <c r="AX20" s="34" t="s">
        <v>10</v>
      </c>
      <c r="AY20" s="33" t="s">
        <v>9</v>
      </c>
      <c r="AZ20" s="34" t="s">
        <v>10</v>
      </c>
      <c r="BA20" s="35" t="s">
        <v>12</v>
      </c>
      <c r="BB20" s="36" t="s">
        <v>30</v>
      </c>
      <c r="BC20" s="40" t="s">
        <v>1</v>
      </c>
      <c r="BD20" s="38" t="s">
        <v>30</v>
      </c>
      <c r="BE20" s="49" t="s">
        <v>9</v>
      </c>
      <c r="BF20" s="50"/>
      <c r="BG20" s="51"/>
      <c r="BH20" s="52"/>
    </row>
    <row r="21" spans="2:60" ht="15" thickBot="1" x14ac:dyDescent="0.35">
      <c r="B21" s="285">
        <f>F13</f>
        <v>80306023</v>
      </c>
      <c r="C21" s="229"/>
      <c r="D21" s="240" t="s">
        <v>149</v>
      </c>
      <c r="E21" s="229"/>
      <c r="F21" s="229"/>
      <c r="G21" s="229">
        <v>52.4</v>
      </c>
      <c r="H21" s="229">
        <v>9</v>
      </c>
      <c r="I21" s="232">
        <v>150</v>
      </c>
      <c r="J21" s="240"/>
      <c r="K21" s="238"/>
      <c r="L21" s="238" t="s">
        <v>170</v>
      </c>
      <c r="M21" s="55"/>
      <c r="N21" s="56"/>
      <c r="O21" s="234">
        <v>0</v>
      </c>
      <c r="P21" s="57"/>
      <c r="Q21" s="58"/>
      <c r="R21" s="59"/>
      <c r="S21" s="60" t="s">
        <v>213</v>
      </c>
      <c r="T21" s="228" t="s">
        <v>132</v>
      </c>
      <c r="U21" s="221"/>
      <c r="V21" s="64"/>
      <c r="W21" s="222"/>
      <c r="X21" s="223"/>
      <c r="Y21" s="57"/>
      <c r="Z21" s="58"/>
      <c r="AA21" s="61"/>
      <c r="AB21" s="224"/>
      <c r="AC21" s="224"/>
      <c r="AD21" s="224"/>
      <c r="AE21" s="57"/>
      <c r="AF21" s="62"/>
      <c r="AG21" s="63"/>
      <c r="AH21" s="64"/>
      <c r="AI21" s="190" t="str">
        <f>IF(OR(U21&gt;=5.1,V21&gt;=5.1),"x",IF(OR(AND(U21&lt;=5,U21&gt;0.1),AND(V21&lt;=5,V21&gt;0.1)),"-",IF(U21&lt;0.1,"")))</f>
        <v/>
      </c>
      <c r="AJ21" s="64"/>
      <c r="AK21" s="165"/>
      <c r="AU21" s="192">
        <f t="shared" ref="AU21:BC36" si="0">C21</f>
        <v>0</v>
      </c>
      <c r="AV21" s="171" t="str">
        <f t="shared" si="0"/>
        <v>RV01</v>
      </c>
      <c r="AW21" s="7">
        <f>E21</f>
        <v>0</v>
      </c>
      <c r="AX21" s="171">
        <f t="shared" si="0"/>
        <v>0</v>
      </c>
      <c r="AY21" s="193">
        <f t="shared" si="0"/>
        <v>52.4</v>
      </c>
      <c r="AZ21" s="171">
        <f t="shared" si="0"/>
        <v>9</v>
      </c>
      <c r="BA21" s="194">
        <f t="shared" si="0"/>
        <v>150</v>
      </c>
      <c r="BB21" s="195">
        <f t="shared" si="0"/>
        <v>0</v>
      </c>
      <c r="BC21" s="196">
        <f t="shared" si="0"/>
        <v>0</v>
      </c>
      <c r="BD21" s="197">
        <f t="shared" ref="BD21:BE36" si="1">N21</f>
        <v>0</v>
      </c>
      <c r="BE21" s="198">
        <f t="shared" si="1"/>
        <v>0</v>
      </c>
      <c r="BF21" s="199"/>
      <c r="BG21" s="200">
        <f>R21</f>
        <v>0</v>
      </c>
      <c r="BH21" s="65"/>
    </row>
    <row r="22" spans="2:60" ht="15" thickBot="1" x14ac:dyDescent="0.35">
      <c r="B22" s="286"/>
      <c r="C22" s="230"/>
      <c r="D22" s="240" t="s">
        <v>226</v>
      </c>
      <c r="E22" s="231"/>
      <c r="F22" s="230"/>
      <c r="G22" s="231">
        <v>49.4</v>
      </c>
      <c r="H22" s="230">
        <v>3</v>
      </c>
      <c r="I22" s="230">
        <v>150</v>
      </c>
      <c r="J22" s="240" t="s">
        <v>170</v>
      </c>
      <c r="K22" s="230"/>
      <c r="L22" s="230"/>
      <c r="M22" s="55"/>
      <c r="N22" s="56"/>
      <c r="O22" s="231">
        <v>2.5</v>
      </c>
      <c r="P22" s="57"/>
      <c r="Q22" s="58"/>
      <c r="R22" s="59"/>
      <c r="S22" s="60" t="s">
        <v>231</v>
      </c>
      <c r="T22" s="228" t="s">
        <v>143</v>
      </c>
      <c r="U22" s="63"/>
      <c r="V22" s="64"/>
      <c r="W22" s="222"/>
      <c r="X22" s="223">
        <v>2.5</v>
      </c>
      <c r="Y22" s="57"/>
      <c r="Z22" s="67"/>
      <c r="AA22" s="68"/>
      <c r="AB22" s="224"/>
      <c r="AC22" s="224"/>
      <c r="AD22" s="224"/>
      <c r="AE22" s="57"/>
      <c r="AF22" s="69"/>
      <c r="AG22" s="63"/>
      <c r="AH22" s="64"/>
      <c r="AI22" s="190" t="str">
        <f t="shared" ref="AI22:AI36" si="2">IF(OR(U22&gt;=5.1,V22&gt;=5.1),"x",IF(OR(AND(U22&lt;=5,U22&gt;0.1),AND(V22&lt;=5,V22&gt;0.1)),"-",IF(U22&lt;0.1,"")))</f>
        <v/>
      </c>
      <c r="AJ22" s="64"/>
      <c r="AK22" s="166"/>
      <c r="AU22" s="192">
        <f t="shared" si="0"/>
        <v>0</v>
      </c>
      <c r="AV22" s="171" t="str">
        <f t="shared" si="0"/>
        <v>SE02</v>
      </c>
      <c r="AW22" s="7">
        <f t="shared" si="0"/>
        <v>0</v>
      </c>
      <c r="AX22" s="171">
        <f>F22</f>
        <v>0</v>
      </c>
      <c r="AY22" s="193">
        <f t="shared" si="0"/>
        <v>49.4</v>
      </c>
      <c r="AZ22" s="171">
        <f t="shared" si="0"/>
        <v>3</v>
      </c>
      <c r="BA22" s="194">
        <f t="shared" si="0"/>
        <v>150</v>
      </c>
      <c r="BB22" s="195" t="str">
        <f t="shared" si="0"/>
        <v>X</v>
      </c>
      <c r="BC22" s="196">
        <f t="shared" si="0"/>
        <v>0</v>
      </c>
      <c r="BD22" s="197">
        <f t="shared" si="1"/>
        <v>0</v>
      </c>
      <c r="BE22" s="201">
        <f t="shared" si="1"/>
        <v>2.5</v>
      </c>
      <c r="BF22" s="199"/>
      <c r="BG22" s="200">
        <f t="shared" ref="BG22:BG36" si="3">R22</f>
        <v>0</v>
      </c>
      <c r="BH22" s="65"/>
    </row>
    <row r="23" spans="2:60" x14ac:dyDescent="0.3">
      <c r="B23" s="286"/>
      <c r="C23" s="230"/>
      <c r="D23" s="230" t="s">
        <v>227</v>
      </c>
      <c r="E23" s="231"/>
      <c r="F23" s="230"/>
      <c r="G23" s="231">
        <v>48.4</v>
      </c>
      <c r="H23" s="230">
        <v>9</v>
      </c>
      <c r="I23" s="230">
        <v>150</v>
      </c>
      <c r="J23" s="240" t="s">
        <v>170</v>
      </c>
      <c r="K23" s="230"/>
      <c r="L23" s="230"/>
      <c r="M23" s="55"/>
      <c r="N23" s="56"/>
      <c r="O23" s="231">
        <v>2</v>
      </c>
      <c r="P23" s="57"/>
      <c r="Q23" s="58"/>
      <c r="R23" s="59"/>
      <c r="S23" s="60" t="s">
        <v>232</v>
      </c>
      <c r="T23" s="228" t="s">
        <v>143</v>
      </c>
      <c r="U23" s="63"/>
      <c r="V23" s="64"/>
      <c r="W23" s="222"/>
      <c r="X23" s="223">
        <v>2</v>
      </c>
      <c r="Y23" s="57"/>
      <c r="Z23" s="58"/>
      <c r="AA23" s="71"/>
      <c r="AB23" s="224"/>
      <c r="AC23" s="224"/>
      <c r="AD23" s="224"/>
      <c r="AE23" s="57"/>
      <c r="AF23" s="59"/>
      <c r="AG23" s="63"/>
      <c r="AH23" s="64"/>
      <c r="AI23" s="190" t="str">
        <f t="shared" si="2"/>
        <v/>
      </c>
      <c r="AJ23" s="64"/>
      <c r="AK23" s="166"/>
      <c r="AU23" s="192">
        <f t="shared" si="0"/>
        <v>0</v>
      </c>
      <c r="AV23" s="171" t="str">
        <f t="shared" si="0"/>
        <v>SE03</v>
      </c>
      <c r="AW23" s="7">
        <f t="shared" si="0"/>
        <v>0</v>
      </c>
      <c r="AX23" s="171">
        <f t="shared" si="0"/>
        <v>0</v>
      </c>
      <c r="AY23" s="193">
        <f t="shared" si="0"/>
        <v>48.4</v>
      </c>
      <c r="AZ23" s="171">
        <f t="shared" si="0"/>
        <v>9</v>
      </c>
      <c r="BA23" s="194">
        <f t="shared" si="0"/>
        <v>150</v>
      </c>
      <c r="BB23" s="195" t="str">
        <f t="shared" si="0"/>
        <v>X</v>
      </c>
      <c r="BC23" s="196">
        <f t="shared" si="0"/>
        <v>0</v>
      </c>
      <c r="BD23" s="197">
        <f t="shared" si="1"/>
        <v>0</v>
      </c>
      <c r="BE23" s="201">
        <f t="shared" si="1"/>
        <v>2</v>
      </c>
      <c r="BF23" s="199"/>
      <c r="BG23" s="200">
        <f t="shared" si="3"/>
        <v>0</v>
      </c>
      <c r="BH23" s="65"/>
    </row>
    <row r="24" spans="2:60" ht="26.4" x14ac:dyDescent="0.3">
      <c r="B24" s="286"/>
      <c r="C24" s="53"/>
      <c r="D24" s="230" t="s">
        <v>139</v>
      </c>
      <c r="E24" s="233"/>
      <c r="F24" s="235"/>
      <c r="G24" s="233">
        <v>44.4</v>
      </c>
      <c r="H24" s="235">
        <v>3</v>
      </c>
      <c r="I24" s="230">
        <v>150</v>
      </c>
      <c r="J24" s="235"/>
      <c r="K24" s="230" t="s">
        <v>170</v>
      </c>
      <c r="L24" s="230"/>
      <c r="M24" s="55"/>
      <c r="N24" s="56"/>
      <c r="O24" s="233">
        <v>6.1</v>
      </c>
      <c r="P24" s="57"/>
      <c r="Q24" s="58"/>
      <c r="R24" s="59"/>
      <c r="S24" s="60" t="s">
        <v>233</v>
      </c>
      <c r="T24" s="228" t="s">
        <v>143</v>
      </c>
      <c r="U24" s="63"/>
      <c r="V24" s="64"/>
      <c r="W24" s="222"/>
      <c r="X24" s="223">
        <v>4.2</v>
      </c>
      <c r="Y24" s="57"/>
      <c r="Z24" s="58"/>
      <c r="AA24" s="71"/>
      <c r="AB24" s="224"/>
      <c r="AC24" s="224"/>
      <c r="AD24" s="224"/>
      <c r="AE24" s="57"/>
      <c r="AF24" s="59"/>
      <c r="AG24" s="63"/>
      <c r="AH24" s="64"/>
      <c r="AI24" s="190" t="str">
        <f t="shared" si="2"/>
        <v/>
      </c>
      <c r="AJ24" s="64"/>
      <c r="AK24" s="166"/>
      <c r="AU24" s="192">
        <f t="shared" si="0"/>
        <v>0</v>
      </c>
      <c r="AV24" s="171" t="str">
        <f t="shared" si="0"/>
        <v>GA04</v>
      </c>
      <c r="AW24" s="7">
        <f t="shared" si="0"/>
        <v>0</v>
      </c>
      <c r="AX24" s="171">
        <f t="shared" si="0"/>
        <v>0</v>
      </c>
      <c r="AY24" s="193">
        <f t="shared" si="0"/>
        <v>44.4</v>
      </c>
      <c r="AZ24" s="171">
        <f t="shared" si="0"/>
        <v>3</v>
      </c>
      <c r="BA24" s="194">
        <f t="shared" si="0"/>
        <v>150</v>
      </c>
      <c r="BB24" s="195">
        <f t="shared" si="0"/>
        <v>0</v>
      </c>
      <c r="BC24" s="196" t="str">
        <f t="shared" si="0"/>
        <v>X</v>
      </c>
      <c r="BD24" s="197">
        <f t="shared" si="1"/>
        <v>0</v>
      </c>
      <c r="BE24" s="201">
        <f t="shared" si="1"/>
        <v>6.1</v>
      </c>
      <c r="BF24" s="199"/>
      <c r="BG24" s="200">
        <f t="shared" si="3"/>
        <v>0</v>
      </c>
      <c r="BH24" s="65"/>
    </row>
    <row r="25" spans="2:60" ht="39.6" x14ac:dyDescent="0.3">
      <c r="B25" s="286"/>
      <c r="C25" s="53"/>
      <c r="D25" s="230" t="s">
        <v>140</v>
      </c>
      <c r="E25" s="233"/>
      <c r="F25" s="235"/>
      <c r="G25" s="233">
        <v>41</v>
      </c>
      <c r="H25" s="235">
        <v>3</v>
      </c>
      <c r="I25" s="230">
        <v>150</v>
      </c>
      <c r="J25" s="235"/>
      <c r="K25" s="230" t="s">
        <v>170</v>
      </c>
      <c r="L25" s="230"/>
      <c r="M25" s="55"/>
      <c r="N25" s="56"/>
      <c r="O25" s="233">
        <v>8</v>
      </c>
      <c r="P25" s="57"/>
      <c r="Q25" s="58"/>
      <c r="R25" s="59"/>
      <c r="S25" s="60" t="s">
        <v>234</v>
      </c>
      <c r="T25" s="228" t="s">
        <v>143</v>
      </c>
      <c r="U25" s="63"/>
      <c r="V25" s="64"/>
      <c r="W25" s="222"/>
      <c r="X25" s="223">
        <v>4.2</v>
      </c>
      <c r="Y25" s="57"/>
      <c r="Z25" s="58"/>
      <c r="AA25" s="71"/>
      <c r="AB25" s="224"/>
      <c r="AC25" s="224"/>
      <c r="AD25" s="224"/>
      <c r="AE25" s="57"/>
      <c r="AF25" s="59"/>
      <c r="AG25" s="63"/>
      <c r="AH25" s="64"/>
      <c r="AI25" s="190" t="str">
        <f t="shared" si="2"/>
        <v/>
      </c>
      <c r="AJ25" s="64"/>
      <c r="AK25" s="166"/>
      <c r="AU25" s="192">
        <f t="shared" si="0"/>
        <v>0</v>
      </c>
      <c r="AV25" s="171" t="str">
        <f t="shared" si="0"/>
        <v>GA05</v>
      </c>
      <c r="AW25" s="7">
        <f t="shared" si="0"/>
        <v>0</v>
      </c>
      <c r="AX25" s="171">
        <f t="shared" si="0"/>
        <v>0</v>
      </c>
      <c r="AY25" s="193">
        <f t="shared" si="0"/>
        <v>41</v>
      </c>
      <c r="AZ25" s="171">
        <f t="shared" si="0"/>
        <v>3</v>
      </c>
      <c r="BA25" s="194">
        <f t="shared" si="0"/>
        <v>150</v>
      </c>
      <c r="BB25" s="195">
        <f t="shared" si="0"/>
        <v>0</v>
      </c>
      <c r="BC25" s="196" t="str">
        <f t="shared" si="0"/>
        <v>X</v>
      </c>
      <c r="BD25" s="197">
        <f t="shared" si="1"/>
        <v>0</v>
      </c>
      <c r="BE25" s="201">
        <f t="shared" si="1"/>
        <v>8</v>
      </c>
      <c r="BF25" s="199"/>
      <c r="BG25" s="200">
        <f t="shared" si="3"/>
        <v>0</v>
      </c>
      <c r="BH25" s="65"/>
    </row>
    <row r="26" spans="2:60" ht="39.6" x14ac:dyDescent="0.3">
      <c r="B26" s="286"/>
      <c r="C26" s="53"/>
      <c r="D26" s="230" t="s">
        <v>141</v>
      </c>
      <c r="E26" s="233"/>
      <c r="F26" s="235"/>
      <c r="G26" s="233">
        <v>35</v>
      </c>
      <c r="H26" s="235">
        <v>9</v>
      </c>
      <c r="I26" s="230">
        <v>150</v>
      </c>
      <c r="J26" s="235"/>
      <c r="K26" s="230" t="s">
        <v>170</v>
      </c>
      <c r="L26" s="230"/>
      <c r="M26" s="55"/>
      <c r="N26" s="56"/>
      <c r="O26" s="233">
        <v>5</v>
      </c>
      <c r="P26" s="57"/>
      <c r="Q26" s="58"/>
      <c r="R26" s="59"/>
      <c r="S26" s="60" t="s">
        <v>235</v>
      </c>
      <c r="T26" s="228" t="s">
        <v>143</v>
      </c>
      <c r="U26" s="63"/>
      <c r="V26" s="64"/>
      <c r="W26" s="222"/>
      <c r="X26" s="223">
        <v>3.9</v>
      </c>
      <c r="Y26" s="57"/>
      <c r="Z26" s="58"/>
      <c r="AA26" s="71"/>
      <c r="AB26" s="224"/>
      <c r="AC26" s="224"/>
      <c r="AD26" s="224"/>
      <c r="AE26" s="57"/>
      <c r="AF26" s="59"/>
      <c r="AG26" s="63"/>
      <c r="AH26" s="64"/>
      <c r="AI26" s="190" t="str">
        <f t="shared" si="2"/>
        <v/>
      </c>
      <c r="AJ26" s="64"/>
      <c r="AK26" s="166"/>
      <c r="AU26" s="192">
        <f t="shared" si="0"/>
        <v>0</v>
      </c>
      <c r="AV26" s="171" t="str">
        <f t="shared" si="0"/>
        <v>GA06</v>
      </c>
      <c r="AW26" s="7">
        <f t="shared" si="0"/>
        <v>0</v>
      </c>
      <c r="AX26" s="171">
        <f t="shared" si="0"/>
        <v>0</v>
      </c>
      <c r="AY26" s="193">
        <f t="shared" si="0"/>
        <v>35</v>
      </c>
      <c r="AZ26" s="171">
        <f t="shared" si="0"/>
        <v>9</v>
      </c>
      <c r="BA26" s="194">
        <f t="shared" si="0"/>
        <v>150</v>
      </c>
      <c r="BB26" s="195">
        <f t="shared" si="0"/>
        <v>0</v>
      </c>
      <c r="BC26" s="196" t="str">
        <f t="shared" si="0"/>
        <v>X</v>
      </c>
      <c r="BD26" s="197">
        <f t="shared" si="1"/>
        <v>0</v>
      </c>
      <c r="BE26" s="201">
        <f t="shared" si="1"/>
        <v>5</v>
      </c>
      <c r="BF26" s="199"/>
      <c r="BG26" s="200">
        <f t="shared" si="3"/>
        <v>0</v>
      </c>
      <c r="BH26" s="65"/>
    </row>
    <row r="27" spans="2:60" ht="39.6" x14ac:dyDescent="0.3">
      <c r="B27" s="286"/>
      <c r="C27" s="53"/>
      <c r="D27" s="235" t="s">
        <v>228</v>
      </c>
      <c r="E27" s="233"/>
      <c r="F27" s="235"/>
      <c r="G27" s="233">
        <v>23.9</v>
      </c>
      <c r="H27" s="235">
        <v>3</v>
      </c>
      <c r="I27" s="230">
        <v>150</v>
      </c>
      <c r="J27" s="235"/>
      <c r="K27" s="230"/>
      <c r="L27" s="235"/>
      <c r="M27" s="55"/>
      <c r="N27" s="56"/>
      <c r="O27" s="233">
        <v>8.8000000000000007</v>
      </c>
      <c r="P27" s="57"/>
      <c r="Q27" s="58"/>
      <c r="R27" s="59"/>
      <c r="S27" s="60" t="s">
        <v>236</v>
      </c>
      <c r="T27" s="228" t="s">
        <v>143</v>
      </c>
      <c r="U27" s="63"/>
      <c r="V27" s="64"/>
      <c r="W27" s="222"/>
      <c r="X27" s="223">
        <v>3.8</v>
      </c>
      <c r="Y27" s="57"/>
      <c r="Z27" s="67"/>
      <c r="AA27" s="68"/>
      <c r="AB27" s="224"/>
      <c r="AC27" s="224"/>
      <c r="AD27" s="224" t="s">
        <v>17</v>
      </c>
      <c r="AE27" s="57" t="s">
        <v>17</v>
      </c>
      <c r="AF27" s="59" t="s">
        <v>17</v>
      </c>
      <c r="AG27" s="63"/>
      <c r="AH27" s="64">
        <v>1</v>
      </c>
      <c r="AI27" s="190" t="str">
        <f t="shared" si="2"/>
        <v/>
      </c>
      <c r="AJ27" s="64"/>
      <c r="AK27" s="166"/>
      <c r="AU27" s="192">
        <f t="shared" si="0"/>
        <v>0</v>
      </c>
      <c r="AV27" s="171" t="str">
        <f t="shared" si="0"/>
        <v>NN07</v>
      </c>
      <c r="AW27" s="7">
        <f t="shared" si="0"/>
        <v>0</v>
      </c>
      <c r="AX27" s="171">
        <f t="shared" si="0"/>
        <v>0</v>
      </c>
      <c r="AY27" s="193">
        <f t="shared" si="0"/>
        <v>23.9</v>
      </c>
      <c r="AZ27" s="171">
        <f t="shared" si="0"/>
        <v>3</v>
      </c>
      <c r="BA27" s="194">
        <f t="shared" si="0"/>
        <v>150</v>
      </c>
      <c r="BB27" s="195">
        <f t="shared" si="0"/>
        <v>0</v>
      </c>
      <c r="BC27" s="196">
        <f t="shared" si="0"/>
        <v>0</v>
      </c>
      <c r="BD27" s="197">
        <f t="shared" si="1"/>
        <v>0</v>
      </c>
      <c r="BE27" s="201">
        <f t="shared" si="1"/>
        <v>8.8000000000000007</v>
      </c>
      <c r="BF27" s="199"/>
      <c r="BG27" s="200">
        <f t="shared" si="3"/>
        <v>0</v>
      </c>
      <c r="BH27" s="65"/>
    </row>
    <row r="28" spans="2:60" ht="26.4" x14ac:dyDescent="0.3">
      <c r="B28" s="286"/>
      <c r="C28" s="53"/>
      <c r="D28" s="235" t="s">
        <v>154</v>
      </c>
      <c r="E28" s="236"/>
      <c r="F28" s="236"/>
      <c r="G28" s="236">
        <v>19</v>
      </c>
      <c r="H28" s="236">
        <v>9</v>
      </c>
      <c r="I28" s="230">
        <v>150</v>
      </c>
      <c r="J28" s="236"/>
      <c r="K28" s="235" t="s">
        <v>170</v>
      </c>
      <c r="L28" s="236"/>
      <c r="M28" s="55"/>
      <c r="N28" s="56"/>
      <c r="O28" s="239">
        <v>4.5999999999999996</v>
      </c>
      <c r="P28" s="57"/>
      <c r="Q28" s="58"/>
      <c r="R28" s="59"/>
      <c r="S28" s="60" t="s">
        <v>237</v>
      </c>
      <c r="T28" s="228" t="s">
        <v>143</v>
      </c>
      <c r="U28" s="63"/>
      <c r="V28" s="64"/>
      <c r="W28" s="222"/>
      <c r="X28" s="223">
        <v>3.5</v>
      </c>
      <c r="Y28" s="57"/>
      <c r="Z28" s="58"/>
      <c r="AA28" s="61"/>
      <c r="AB28" s="224"/>
      <c r="AC28" s="224"/>
      <c r="AD28" s="224"/>
      <c r="AE28" s="57"/>
      <c r="AF28" s="59"/>
      <c r="AG28" s="63"/>
      <c r="AH28" s="64"/>
      <c r="AI28" s="190" t="str">
        <f t="shared" si="2"/>
        <v/>
      </c>
      <c r="AJ28" s="64"/>
      <c r="AK28" s="166"/>
      <c r="AU28" s="192">
        <f t="shared" si="0"/>
        <v>0</v>
      </c>
      <c r="AV28" s="171" t="str">
        <f t="shared" si="0"/>
        <v>GA08</v>
      </c>
      <c r="AW28" s="7">
        <f t="shared" si="0"/>
        <v>0</v>
      </c>
      <c r="AX28" s="171">
        <f t="shared" si="0"/>
        <v>0</v>
      </c>
      <c r="AY28" s="193">
        <f t="shared" si="0"/>
        <v>19</v>
      </c>
      <c r="AZ28" s="171">
        <f t="shared" si="0"/>
        <v>9</v>
      </c>
      <c r="BA28" s="194">
        <f t="shared" si="0"/>
        <v>150</v>
      </c>
      <c r="BB28" s="195">
        <f t="shared" si="0"/>
        <v>0</v>
      </c>
      <c r="BC28" s="196" t="str">
        <f t="shared" si="0"/>
        <v>X</v>
      </c>
      <c r="BD28" s="197">
        <f t="shared" si="1"/>
        <v>0</v>
      </c>
      <c r="BE28" s="201">
        <f t="shared" si="1"/>
        <v>4.5999999999999996</v>
      </c>
      <c r="BF28" s="199"/>
      <c r="BG28" s="200">
        <f t="shared" si="3"/>
        <v>0</v>
      </c>
      <c r="BH28" s="65"/>
    </row>
    <row r="29" spans="2:60" ht="39.6" x14ac:dyDescent="0.3">
      <c r="B29" s="286"/>
      <c r="C29" s="53"/>
      <c r="D29" s="235" t="s">
        <v>192</v>
      </c>
      <c r="E29" s="236"/>
      <c r="F29" s="236"/>
      <c r="G29" s="266" t="s">
        <v>229</v>
      </c>
      <c r="H29" s="236">
        <v>3</v>
      </c>
      <c r="I29" s="230">
        <v>150</v>
      </c>
      <c r="J29" s="236"/>
      <c r="K29" s="235" t="s">
        <v>170</v>
      </c>
      <c r="L29" s="236"/>
      <c r="M29" s="55"/>
      <c r="N29" s="56"/>
      <c r="O29" s="239">
        <v>5.0999999999999996</v>
      </c>
      <c r="P29" s="57"/>
      <c r="Q29" s="58"/>
      <c r="R29" s="59"/>
      <c r="S29" s="60" t="s">
        <v>238</v>
      </c>
      <c r="T29" s="228" t="s">
        <v>143</v>
      </c>
      <c r="U29" s="63"/>
      <c r="V29" s="64"/>
      <c r="W29" s="222"/>
      <c r="X29" s="223">
        <v>3.7</v>
      </c>
      <c r="Y29" s="57"/>
      <c r="Z29" s="58"/>
      <c r="AA29" s="61"/>
      <c r="AB29" s="224"/>
      <c r="AC29" s="224"/>
      <c r="AD29" s="224"/>
      <c r="AE29" s="57"/>
      <c r="AF29" s="59"/>
      <c r="AG29" s="63"/>
      <c r="AH29" s="64"/>
      <c r="AI29" s="190" t="str">
        <f t="shared" si="2"/>
        <v/>
      </c>
      <c r="AJ29" s="64"/>
      <c r="AK29" s="166"/>
      <c r="AU29" s="192">
        <f t="shared" si="0"/>
        <v>0</v>
      </c>
      <c r="AV29" s="171" t="str">
        <f t="shared" si="0"/>
        <v>GA09</v>
      </c>
      <c r="AW29" s="7">
        <f t="shared" si="0"/>
        <v>0</v>
      </c>
      <c r="AX29" s="171">
        <f t="shared" si="0"/>
        <v>0</v>
      </c>
      <c r="AY29" s="193" t="str">
        <f t="shared" si="0"/>
        <v>17,50</v>
      </c>
      <c r="AZ29" s="171">
        <f t="shared" si="0"/>
        <v>3</v>
      </c>
      <c r="BA29" s="194">
        <f t="shared" si="0"/>
        <v>150</v>
      </c>
      <c r="BB29" s="195">
        <f t="shared" si="0"/>
        <v>0</v>
      </c>
      <c r="BC29" s="196" t="str">
        <f t="shared" si="0"/>
        <v>X</v>
      </c>
      <c r="BD29" s="197">
        <f t="shared" si="1"/>
        <v>0</v>
      </c>
      <c r="BE29" s="201">
        <f t="shared" si="1"/>
        <v>5.0999999999999996</v>
      </c>
      <c r="BF29" s="199"/>
      <c r="BG29" s="200">
        <f t="shared" si="3"/>
        <v>0</v>
      </c>
      <c r="BH29" s="65"/>
    </row>
    <row r="30" spans="2:60" ht="45.6" customHeight="1" x14ac:dyDescent="0.3">
      <c r="B30" s="286"/>
      <c r="C30" s="53"/>
      <c r="D30" s="235" t="s">
        <v>201</v>
      </c>
      <c r="E30" s="236"/>
      <c r="F30" s="236"/>
      <c r="G30" s="266" t="s">
        <v>230</v>
      </c>
      <c r="H30" s="236">
        <v>3</v>
      </c>
      <c r="I30" s="230">
        <v>150</v>
      </c>
      <c r="J30" s="236"/>
      <c r="K30" s="235" t="s">
        <v>170</v>
      </c>
      <c r="L30" s="236"/>
      <c r="M30" s="55"/>
      <c r="N30" s="56"/>
      <c r="O30" s="239">
        <v>8</v>
      </c>
      <c r="P30" s="57"/>
      <c r="Q30" s="58"/>
      <c r="R30" s="59"/>
      <c r="S30" s="60" t="s">
        <v>239</v>
      </c>
      <c r="T30" s="228" t="s">
        <v>143</v>
      </c>
      <c r="U30" s="63"/>
      <c r="V30" s="64"/>
      <c r="W30" s="222"/>
      <c r="X30" s="223">
        <v>3.6</v>
      </c>
      <c r="Y30" s="57"/>
      <c r="Z30" s="58"/>
      <c r="AA30" s="61"/>
      <c r="AB30" s="224"/>
      <c r="AC30" s="224"/>
      <c r="AD30" s="224"/>
      <c r="AE30" s="57"/>
      <c r="AF30" s="59"/>
      <c r="AG30" s="63"/>
      <c r="AH30" s="64"/>
      <c r="AI30" s="190" t="str">
        <f t="shared" si="2"/>
        <v/>
      </c>
      <c r="AJ30" s="64"/>
      <c r="AK30" s="166"/>
      <c r="AU30" s="192">
        <f t="shared" si="0"/>
        <v>0</v>
      </c>
      <c r="AV30" s="171" t="str">
        <f t="shared" si="0"/>
        <v>GA10</v>
      </c>
      <c r="AW30" s="7">
        <f t="shared" si="0"/>
        <v>0</v>
      </c>
      <c r="AX30" s="171">
        <f t="shared" si="0"/>
        <v>0</v>
      </c>
      <c r="AY30" s="193" t="str">
        <f t="shared" si="0"/>
        <v>4,50</v>
      </c>
      <c r="AZ30" s="171">
        <f t="shared" si="0"/>
        <v>3</v>
      </c>
      <c r="BA30" s="194">
        <f t="shared" si="0"/>
        <v>150</v>
      </c>
      <c r="BB30" s="195">
        <f t="shared" si="0"/>
        <v>0</v>
      </c>
      <c r="BC30" s="196" t="str">
        <f t="shared" si="0"/>
        <v>X</v>
      </c>
      <c r="BD30" s="197">
        <f t="shared" si="1"/>
        <v>0</v>
      </c>
      <c r="BE30" s="201">
        <f t="shared" si="1"/>
        <v>8</v>
      </c>
      <c r="BF30" s="199"/>
      <c r="BG30" s="200">
        <f t="shared" si="3"/>
        <v>0</v>
      </c>
      <c r="BH30" s="65"/>
    </row>
    <row r="31" spans="2:60" ht="39.6" x14ac:dyDescent="0.3">
      <c r="B31" s="286"/>
      <c r="C31" s="53"/>
      <c r="D31" s="235" t="s">
        <v>194</v>
      </c>
      <c r="E31" s="236"/>
      <c r="F31" s="236"/>
      <c r="G31" s="236">
        <v>1.5</v>
      </c>
      <c r="H31" s="236">
        <v>3</v>
      </c>
      <c r="I31" s="230">
        <v>150</v>
      </c>
      <c r="J31" s="236"/>
      <c r="K31" s="235"/>
      <c r="L31" s="236" t="s">
        <v>170</v>
      </c>
      <c r="M31" s="55"/>
      <c r="N31" s="56"/>
      <c r="O31" s="239">
        <v>5</v>
      </c>
      <c r="P31" s="57"/>
      <c r="Q31" s="58"/>
      <c r="R31" s="59"/>
      <c r="S31" s="60" t="s">
        <v>240</v>
      </c>
      <c r="T31" s="228" t="s">
        <v>132</v>
      </c>
      <c r="U31" s="63"/>
      <c r="V31" s="64"/>
      <c r="W31" s="222"/>
      <c r="X31" s="223"/>
      <c r="Y31" s="57"/>
      <c r="Z31" s="58"/>
      <c r="AA31" s="61"/>
      <c r="AB31" s="224"/>
      <c r="AC31" s="224"/>
      <c r="AD31" s="224"/>
      <c r="AE31" s="57"/>
      <c r="AF31" s="59"/>
      <c r="AG31" s="63"/>
      <c r="AH31" s="64"/>
      <c r="AI31" s="190" t="str">
        <f t="shared" si="2"/>
        <v/>
      </c>
      <c r="AJ31" s="64"/>
      <c r="AK31" s="166"/>
      <c r="AU31" s="192">
        <f t="shared" si="0"/>
        <v>0</v>
      </c>
      <c r="AV31" s="171" t="str">
        <f t="shared" si="0"/>
        <v>RV11</v>
      </c>
      <c r="AW31" s="7">
        <f t="shared" si="0"/>
        <v>0</v>
      </c>
      <c r="AX31" s="171">
        <f t="shared" si="0"/>
        <v>0</v>
      </c>
      <c r="AY31" s="193">
        <f t="shared" si="0"/>
        <v>1.5</v>
      </c>
      <c r="AZ31" s="171">
        <f t="shared" si="0"/>
        <v>3</v>
      </c>
      <c r="BA31" s="194">
        <f t="shared" si="0"/>
        <v>150</v>
      </c>
      <c r="BB31" s="195">
        <f t="shared" si="0"/>
        <v>0</v>
      </c>
      <c r="BC31" s="196">
        <f t="shared" si="0"/>
        <v>0</v>
      </c>
      <c r="BD31" s="197">
        <f t="shared" si="1"/>
        <v>0</v>
      </c>
      <c r="BE31" s="201">
        <f t="shared" si="1"/>
        <v>5</v>
      </c>
      <c r="BF31" s="199"/>
      <c r="BG31" s="200">
        <f t="shared" si="3"/>
        <v>0</v>
      </c>
      <c r="BH31" s="65"/>
    </row>
    <row r="32" spans="2:60" x14ac:dyDescent="0.3">
      <c r="B32" s="286"/>
      <c r="C32" s="53"/>
      <c r="D32" s="236"/>
      <c r="E32" s="236"/>
      <c r="F32" s="236"/>
      <c r="G32" s="7"/>
      <c r="H32" s="115"/>
      <c r="I32" s="230"/>
      <c r="J32" s="70"/>
      <c r="K32" s="235"/>
      <c r="L32" s="236"/>
      <c r="M32" s="55"/>
      <c r="N32" s="56"/>
      <c r="O32" s="239"/>
      <c r="P32" s="57"/>
      <c r="Q32" s="58"/>
      <c r="R32" s="59"/>
      <c r="S32" s="60"/>
      <c r="T32" s="228"/>
      <c r="U32" s="63"/>
      <c r="V32" s="64"/>
      <c r="W32" s="222"/>
      <c r="X32" s="223"/>
      <c r="Y32" s="57"/>
      <c r="Z32" s="58"/>
      <c r="AA32" s="61"/>
      <c r="AB32" s="224"/>
      <c r="AC32" s="224"/>
      <c r="AD32" s="224"/>
      <c r="AE32" s="57"/>
      <c r="AF32" s="59"/>
      <c r="AG32" s="63"/>
      <c r="AH32" s="64"/>
      <c r="AI32" s="190" t="str">
        <f t="shared" si="2"/>
        <v/>
      </c>
      <c r="AJ32" s="64"/>
      <c r="AK32" s="166"/>
      <c r="AU32" s="192">
        <f t="shared" si="0"/>
        <v>0</v>
      </c>
      <c r="AV32" s="171">
        <f t="shared" si="0"/>
        <v>0</v>
      </c>
      <c r="AW32" s="7">
        <f t="shared" si="0"/>
        <v>0</v>
      </c>
      <c r="AX32" s="171">
        <f t="shared" si="0"/>
        <v>0</v>
      </c>
      <c r="AY32" s="193">
        <f t="shared" si="0"/>
        <v>0</v>
      </c>
      <c r="AZ32" s="171">
        <f t="shared" si="0"/>
        <v>0</v>
      </c>
      <c r="BA32" s="194">
        <f t="shared" si="0"/>
        <v>0</v>
      </c>
      <c r="BB32" s="195">
        <f t="shared" si="0"/>
        <v>0</v>
      </c>
      <c r="BC32" s="196">
        <f t="shared" si="0"/>
        <v>0</v>
      </c>
      <c r="BD32" s="197">
        <f t="shared" si="1"/>
        <v>0</v>
      </c>
      <c r="BE32" s="201">
        <f t="shared" si="1"/>
        <v>0</v>
      </c>
      <c r="BF32" s="199"/>
      <c r="BG32" s="200">
        <f t="shared" si="3"/>
        <v>0</v>
      </c>
      <c r="BH32" s="65"/>
    </row>
    <row r="33" spans="2:60" x14ac:dyDescent="0.3">
      <c r="B33" s="286"/>
      <c r="C33" s="53"/>
      <c r="D33" s="236"/>
      <c r="E33" s="236"/>
      <c r="F33" s="236"/>
      <c r="G33" s="7"/>
      <c r="H33" s="115"/>
      <c r="I33" s="230"/>
      <c r="J33" s="70"/>
      <c r="K33" s="236"/>
      <c r="L33" s="236"/>
      <c r="M33" s="55"/>
      <c r="N33" s="56"/>
      <c r="O33" s="239"/>
      <c r="P33" s="57"/>
      <c r="Q33" s="58"/>
      <c r="R33" s="59"/>
      <c r="S33" s="60"/>
      <c r="T33" s="228"/>
      <c r="U33" s="63"/>
      <c r="V33" s="64"/>
      <c r="W33" s="222"/>
      <c r="X33" s="223"/>
      <c r="Y33" s="57"/>
      <c r="Z33" s="58"/>
      <c r="AA33" s="61"/>
      <c r="AB33" s="224"/>
      <c r="AC33" s="224"/>
      <c r="AD33" s="224"/>
      <c r="AE33" s="57"/>
      <c r="AF33" s="59"/>
      <c r="AG33" s="63"/>
      <c r="AH33" s="64"/>
      <c r="AI33" s="190" t="str">
        <f t="shared" si="2"/>
        <v/>
      </c>
      <c r="AJ33" s="64"/>
      <c r="AK33" s="166"/>
      <c r="AU33" s="192">
        <f t="shared" si="0"/>
        <v>0</v>
      </c>
      <c r="AV33" s="171">
        <f t="shared" si="0"/>
        <v>0</v>
      </c>
      <c r="AW33" s="7">
        <f t="shared" si="0"/>
        <v>0</v>
      </c>
      <c r="AX33" s="171">
        <f t="shared" si="0"/>
        <v>0</v>
      </c>
      <c r="AY33" s="193">
        <f t="shared" si="0"/>
        <v>0</v>
      </c>
      <c r="AZ33" s="171">
        <f t="shared" si="0"/>
        <v>0</v>
      </c>
      <c r="BA33" s="194">
        <f t="shared" si="0"/>
        <v>0</v>
      </c>
      <c r="BB33" s="195">
        <f t="shared" si="0"/>
        <v>0</v>
      </c>
      <c r="BC33" s="196">
        <f t="shared" si="0"/>
        <v>0</v>
      </c>
      <c r="BD33" s="197">
        <f t="shared" si="1"/>
        <v>0</v>
      </c>
      <c r="BE33" s="201">
        <f t="shared" si="1"/>
        <v>0</v>
      </c>
      <c r="BF33" s="199"/>
      <c r="BG33" s="200">
        <f t="shared" si="3"/>
        <v>0</v>
      </c>
      <c r="BH33" s="65"/>
    </row>
    <row r="34" spans="2:60" x14ac:dyDescent="0.3">
      <c r="B34" s="286"/>
      <c r="C34" s="53"/>
      <c r="D34" s="130"/>
      <c r="E34" s="172"/>
      <c r="F34" s="171" t="str">
        <f t="shared" ref="F34:F36" ca="1" si="4">IF(H34=12,12,IF(H34=1,11,IF(H34=2,10,IF(H34=3,9,IF(H34=4,8,IF(H34=5,7,IF(H34=6,6,IF(H34=7,5,IF(H34=8,4,IF(H34=9,3,IF(H34=10,2,IF(H34=11,1,IF(H34="","")))))))))))))</f>
        <v/>
      </c>
      <c r="G34" s="7" t="str">
        <f t="shared" ref="G34:G36" si="5">IF(E34&lt;&gt;"",$N$14-E34,"")</f>
        <v/>
      </c>
      <c r="H34" s="115" t="str">
        <f t="shared" ref="H34:H36" ca="1" si="6">IF(F34=12,12,IF(F34=1,11,IF(F34=2,10,IF(F34=3,9,IF(F34=4,8,IF(F34=5,7,IF(F34=6,6,IF(F34=7,5,IF(F34=8,4,IF(F34=9,3,IF(F34=10,2,IF(F34=11,1,IF(F34="","")))))))))))))</f>
        <v/>
      </c>
      <c r="I34" s="127"/>
      <c r="J34" s="70"/>
      <c r="K34" s="55"/>
      <c r="L34" s="56"/>
      <c r="M34" s="55"/>
      <c r="N34" s="56"/>
      <c r="O34" s="72"/>
      <c r="P34" s="57"/>
      <c r="Q34" s="58"/>
      <c r="R34" s="59"/>
      <c r="S34" s="60"/>
      <c r="T34" s="228"/>
      <c r="U34" s="63"/>
      <c r="V34" s="64"/>
      <c r="W34" s="222"/>
      <c r="X34" s="223"/>
      <c r="Y34" s="57"/>
      <c r="Z34" s="58"/>
      <c r="AA34" s="61"/>
      <c r="AB34" s="224"/>
      <c r="AC34" s="224"/>
      <c r="AD34" s="224"/>
      <c r="AE34" s="57"/>
      <c r="AF34" s="59"/>
      <c r="AG34" s="63"/>
      <c r="AH34" s="64"/>
      <c r="AI34" s="190" t="str">
        <f t="shared" si="2"/>
        <v/>
      </c>
      <c r="AJ34" s="64"/>
      <c r="AK34" s="166"/>
      <c r="AU34" s="192">
        <f t="shared" si="0"/>
        <v>0</v>
      </c>
      <c r="AV34" s="171">
        <f t="shared" si="0"/>
        <v>0</v>
      </c>
      <c r="AW34" s="7">
        <f t="shared" si="0"/>
        <v>0</v>
      </c>
      <c r="AX34" s="171" t="str">
        <f t="shared" ca="1" si="0"/>
        <v/>
      </c>
      <c r="AY34" s="193" t="str">
        <f t="shared" si="0"/>
        <v/>
      </c>
      <c r="AZ34" s="171" t="str">
        <f t="shared" ca="1" si="0"/>
        <v/>
      </c>
      <c r="BA34" s="194">
        <f t="shared" si="0"/>
        <v>0</v>
      </c>
      <c r="BB34" s="195">
        <f t="shared" si="0"/>
        <v>0</v>
      </c>
      <c r="BC34" s="196">
        <f t="shared" si="0"/>
        <v>0</v>
      </c>
      <c r="BD34" s="197">
        <f t="shared" si="1"/>
        <v>0</v>
      </c>
      <c r="BE34" s="201">
        <f t="shared" si="1"/>
        <v>0</v>
      </c>
      <c r="BF34" s="199"/>
      <c r="BG34" s="200">
        <f t="shared" si="3"/>
        <v>0</v>
      </c>
      <c r="BH34" s="65"/>
    </row>
    <row r="35" spans="2:60" x14ac:dyDescent="0.3">
      <c r="B35" s="286"/>
      <c r="C35" s="53"/>
      <c r="D35" s="130"/>
      <c r="E35" s="172"/>
      <c r="F35" s="171" t="str">
        <f t="shared" ca="1" si="4"/>
        <v/>
      </c>
      <c r="G35" s="7" t="str">
        <f t="shared" si="5"/>
        <v/>
      </c>
      <c r="H35" s="115" t="str">
        <f t="shared" ca="1" si="6"/>
        <v/>
      </c>
      <c r="I35" s="127"/>
      <c r="J35" s="70"/>
      <c r="K35" s="55"/>
      <c r="L35" s="56"/>
      <c r="M35" s="55"/>
      <c r="N35" s="56"/>
      <c r="O35" s="72"/>
      <c r="P35" s="57"/>
      <c r="Q35" s="58"/>
      <c r="R35" s="59"/>
      <c r="S35" s="60"/>
      <c r="T35" s="228"/>
      <c r="U35" s="63"/>
      <c r="V35" s="64"/>
      <c r="W35" s="222"/>
      <c r="X35" s="223"/>
      <c r="Y35" s="57"/>
      <c r="Z35" s="58"/>
      <c r="AA35" s="61"/>
      <c r="AB35" s="224"/>
      <c r="AC35" s="224"/>
      <c r="AD35" s="224"/>
      <c r="AE35" s="57"/>
      <c r="AF35" s="59"/>
      <c r="AG35" s="63"/>
      <c r="AH35" s="64"/>
      <c r="AI35" s="190" t="str">
        <f t="shared" si="2"/>
        <v/>
      </c>
      <c r="AJ35" s="64"/>
      <c r="AK35" s="166"/>
      <c r="AU35" s="192">
        <f t="shared" si="0"/>
        <v>0</v>
      </c>
      <c r="AV35" s="171">
        <f t="shared" si="0"/>
        <v>0</v>
      </c>
      <c r="AW35" s="7">
        <f t="shared" si="0"/>
        <v>0</v>
      </c>
      <c r="AX35" s="171" t="str">
        <f t="shared" ca="1" si="0"/>
        <v/>
      </c>
      <c r="AY35" s="193" t="str">
        <f t="shared" si="0"/>
        <v/>
      </c>
      <c r="AZ35" s="171" t="str">
        <f t="shared" ca="1" si="0"/>
        <v/>
      </c>
      <c r="BA35" s="194">
        <f t="shared" si="0"/>
        <v>0</v>
      </c>
      <c r="BB35" s="195">
        <f t="shared" si="0"/>
        <v>0</v>
      </c>
      <c r="BC35" s="196">
        <f t="shared" si="0"/>
        <v>0</v>
      </c>
      <c r="BD35" s="197">
        <f t="shared" si="1"/>
        <v>0</v>
      </c>
      <c r="BE35" s="201">
        <f t="shared" si="1"/>
        <v>0</v>
      </c>
      <c r="BF35" s="199"/>
      <c r="BG35" s="200">
        <f t="shared" si="3"/>
        <v>0</v>
      </c>
      <c r="BH35" s="65"/>
    </row>
    <row r="36" spans="2:60" ht="15" thickBot="1" x14ac:dyDescent="0.35">
      <c r="B36" s="286"/>
      <c r="C36" s="75"/>
      <c r="D36" s="132"/>
      <c r="E36" s="172" t="str">
        <f t="shared" ref="E36" ca="1" si="7">IF(G36&lt;&gt;"",$N$14-G36,"")</f>
        <v/>
      </c>
      <c r="F36" s="171" t="str">
        <f t="shared" ca="1" si="4"/>
        <v/>
      </c>
      <c r="G36" s="7" t="str">
        <f t="shared" ca="1" si="5"/>
        <v/>
      </c>
      <c r="H36" s="133" t="str">
        <f t="shared" ca="1" si="6"/>
        <v/>
      </c>
      <c r="I36" s="128"/>
      <c r="J36" s="157"/>
      <c r="K36" s="77"/>
      <c r="L36" s="76"/>
      <c r="M36" s="77"/>
      <c r="N36" s="76"/>
      <c r="O36" s="161"/>
      <c r="P36" s="73"/>
      <c r="Q36" s="157"/>
      <c r="R36" s="59"/>
      <c r="S36" s="74"/>
      <c r="T36" s="228"/>
      <c r="U36" s="159"/>
      <c r="V36" s="160"/>
      <c r="W36" s="225"/>
      <c r="X36" s="226"/>
      <c r="Y36" s="76"/>
      <c r="Z36" s="157"/>
      <c r="AA36" s="77"/>
      <c r="AB36" s="227"/>
      <c r="AC36" s="227"/>
      <c r="AD36" s="227"/>
      <c r="AE36" s="76"/>
      <c r="AF36" s="158"/>
      <c r="AG36" s="159"/>
      <c r="AH36" s="160"/>
      <c r="AI36" s="191" t="str">
        <f t="shared" si="2"/>
        <v/>
      </c>
      <c r="AJ36" s="160"/>
      <c r="AK36" s="167"/>
      <c r="AU36" s="202">
        <f t="shared" si="0"/>
        <v>0</v>
      </c>
      <c r="AV36" s="203">
        <f t="shared" si="0"/>
        <v>0</v>
      </c>
      <c r="AW36" s="7" t="str">
        <f t="shared" ca="1" si="0"/>
        <v/>
      </c>
      <c r="AX36" s="203" t="str">
        <f t="shared" ca="1" si="0"/>
        <v/>
      </c>
      <c r="AY36" s="204" t="str">
        <f t="shared" ca="1" si="0"/>
        <v/>
      </c>
      <c r="AZ36" s="203" t="str">
        <f t="shared" ca="1" si="0"/>
        <v/>
      </c>
      <c r="BA36" s="205">
        <f t="shared" si="0"/>
        <v>0</v>
      </c>
      <c r="BB36" s="206">
        <f t="shared" si="0"/>
        <v>0</v>
      </c>
      <c r="BC36" s="207">
        <f t="shared" si="0"/>
        <v>0</v>
      </c>
      <c r="BD36" s="208">
        <f t="shared" si="1"/>
        <v>0</v>
      </c>
      <c r="BE36" s="209">
        <f t="shared" si="1"/>
        <v>0</v>
      </c>
      <c r="BF36" s="210"/>
      <c r="BG36" s="211">
        <f t="shared" si="3"/>
        <v>0</v>
      </c>
      <c r="BH36" s="78"/>
    </row>
    <row r="37" spans="2:60" ht="15.6" x14ac:dyDescent="0.3">
      <c r="B37" s="212"/>
      <c r="C37" s="173">
        <f>COUNTA(C21:C36)</f>
        <v>0</v>
      </c>
      <c r="D37" s="267" t="s">
        <v>112</v>
      </c>
      <c r="E37" s="267"/>
      <c r="F37" s="267"/>
      <c r="G37" s="267"/>
      <c r="H37" s="267"/>
      <c r="I37" s="268"/>
      <c r="J37" s="173">
        <f>COUNTIF(J21:J36,"x")</f>
        <v>2</v>
      </c>
      <c r="K37" s="174">
        <f>COUNTIFS(K21:K36,"&lt;&gt;",K21:K36,"&lt;&gt;-")</f>
        <v>6</v>
      </c>
      <c r="L37" s="175">
        <f>COUNTIF(L21:L36,"x")</f>
        <v>2</v>
      </c>
      <c r="M37" s="174">
        <f>COUNTIF(M21:M36,"x")</f>
        <v>0</v>
      </c>
      <c r="N37" s="176">
        <f>COUNTIF(N21:N36,"x")</f>
        <v>0</v>
      </c>
      <c r="O37" s="177">
        <f>SUM(O21:O36)</f>
        <v>55.100000000000009</v>
      </c>
      <c r="P37" s="134"/>
      <c r="Q37" s="178">
        <f>COUNTIF(Q21:Q36,"Ja")</f>
        <v>0</v>
      </c>
      <c r="R37" s="135"/>
      <c r="S37" s="134"/>
      <c r="T37" s="135"/>
      <c r="U37" s="179">
        <f>SUM(U21:U36)</f>
        <v>0</v>
      </c>
      <c r="V37" s="180">
        <f>SUM(V21:V36)</f>
        <v>0</v>
      </c>
      <c r="W37" s="181">
        <f>SUM(W21:W36)</f>
        <v>0</v>
      </c>
      <c r="X37" s="182">
        <f>SUM(X21:X36)</f>
        <v>31.4</v>
      </c>
      <c r="Y37" s="183">
        <f>COUNTIF(Y21:Y36,"x")</f>
        <v>0</v>
      </c>
      <c r="Z37" s="184">
        <f>COUNTIF(Z21:Z36,"x")</f>
        <v>0</v>
      </c>
      <c r="AA37" s="174">
        <f>COUNTIF(AA21:AA36,"x")</f>
        <v>0</v>
      </c>
      <c r="AB37" s="185">
        <f>SUM(AB21:AB36)</f>
        <v>0</v>
      </c>
      <c r="AC37" s="185">
        <f>SUM(AC21:AC36)</f>
        <v>0</v>
      </c>
      <c r="AD37" s="185">
        <f>SUM(AD21:AD36)</f>
        <v>0</v>
      </c>
      <c r="AE37" s="183">
        <f>COUNTIF(AE21:AE36,"x")</f>
        <v>1</v>
      </c>
      <c r="AF37" s="186">
        <f>COUNTIF(AF21:AF36,"x")</f>
        <v>1</v>
      </c>
      <c r="AG37" s="187">
        <f>SUM(AG21:AG36)</f>
        <v>0</v>
      </c>
      <c r="AH37" s="188">
        <f>SUM(AH21:AH36)</f>
        <v>1</v>
      </c>
      <c r="AI37" s="183">
        <f>COUNTIF(AI21:AI36,"x")</f>
        <v>0</v>
      </c>
      <c r="AJ37" s="189">
        <f>COUNTIF(AJ21:AJ36,"x")</f>
        <v>0</v>
      </c>
      <c r="AK37" s="135"/>
      <c r="AU37" s="178">
        <f>C37</f>
        <v>0</v>
      </c>
      <c r="AV37" s="217"/>
      <c r="AW37" s="213">
        <f ca="1">SUM(AW21:AW36)</f>
        <v>468.7</v>
      </c>
      <c r="AX37" s="214"/>
      <c r="AY37" s="214"/>
      <c r="AZ37" s="214"/>
      <c r="BA37" s="215"/>
      <c r="BB37" s="216">
        <f>COUNTIF(BB21:BB36,"x")</f>
        <v>2</v>
      </c>
      <c r="BC37" s="216">
        <f>COUNTIF(BC21:BC36,"x")</f>
        <v>6</v>
      </c>
      <c r="BD37" s="218">
        <f>COUNTIF(BD21:BD36,"x")</f>
        <v>0</v>
      </c>
      <c r="BE37" s="219">
        <f>SUM(BE21:BE36)</f>
        <v>55.100000000000009</v>
      </c>
      <c r="BF37" s="178">
        <f>COUNTIF(BF21:BF36,"Ja")</f>
        <v>0</v>
      </c>
      <c r="BG37" s="135"/>
      <c r="BH37" s="135"/>
    </row>
    <row r="39" spans="2:60" ht="18.75" customHeight="1" x14ac:dyDescent="0.3">
      <c r="E39" s="80"/>
      <c r="F39" s="80"/>
      <c r="G39" s="81"/>
      <c r="L39" s="80"/>
      <c r="M39" s="80"/>
      <c r="N39" s="131"/>
      <c r="O39" s="80"/>
      <c r="P39" s="81"/>
      <c r="W39" s="79"/>
      <c r="X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</row>
    <row r="40" spans="2:60" ht="18.75" customHeight="1" x14ac:dyDescent="0.3">
      <c r="E40" s="80"/>
      <c r="F40" s="80"/>
      <c r="G40" s="81"/>
      <c r="N40" s="131"/>
      <c r="O40" s="80"/>
      <c r="P40" s="81"/>
      <c r="W40" s="79"/>
      <c r="X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</row>
    <row r="41" spans="2:60" ht="18.75" customHeight="1" x14ac:dyDescent="0.3">
      <c r="N41" s="131"/>
      <c r="O41" s="80"/>
      <c r="P41" s="81"/>
      <c r="W41" s="79"/>
      <c r="X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</row>
    <row r="42" spans="2:60" ht="14.4" customHeight="1" x14ac:dyDescent="0.3">
      <c r="N42" s="131"/>
      <c r="W42" s="79"/>
      <c r="X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</row>
    <row r="43" spans="2:60" ht="14.4" customHeight="1" x14ac:dyDescent="0.3">
      <c r="N43" s="131"/>
      <c r="W43" s="79"/>
      <c r="X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</row>
    <row r="44" spans="2:60" ht="14.4" customHeight="1" x14ac:dyDescent="0.3">
      <c r="N44" s="131"/>
      <c r="W44" s="79"/>
      <c r="X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</row>
    <row r="45" spans="2:60" ht="14.4" customHeight="1" x14ac:dyDescent="0.3">
      <c r="N45" s="131"/>
      <c r="W45" s="79"/>
      <c r="X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</row>
    <row r="46" spans="2:60" ht="14.4" customHeight="1" x14ac:dyDescent="0.3">
      <c r="N46" s="131"/>
      <c r="W46" s="83"/>
      <c r="X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</row>
    <row r="47" spans="2:60" ht="14.4" customHeight="1" x14ac:dyDescent="0.3">
      <c r="N47" s="131"/>
      <c r="O47" s="168"/>
      <c r="W47" s="83"/>
      <c r="X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</row>
    <row r="48" spans="2:60" ht="14.4" customHeight="1" x14ac:dyDescent="0.3">
      <c r="N48" s="131"/>
      <c r="W48" s="83"/>
      <c r="X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</row>
    <row r="49" spans="14:37" ht="14.4" customHeight="1" x14ac:dyDescent="0.3">
      <c r="N49" s="131"/>
      <c r="W49" s="83"/>
      <c r="X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4:37" x14ac:dyDescent="0.3">
      <c r="N50" s="131"/>
    </row>
    <row r="51" spans="14:37" x14ac:dyDescent="0.3">
      <c r="N51" s="131"/>
    </row>
    <row r="52" spans="14:37" x14ac:dyDescent="0.3">
      <c r="N52" s="131"/>
    </row>
    <row r="53" spans="14:37" x14ac:dyDescent="0.3">
      <c r="N53" s="131"/>
    </row>
  </sheetData>
  <protectedRanges>
    <protectedRange algorithmName="SHA-512" hashValue="7aPJ5VfZBMfmTKm36/kgg4M5YmNuz+ouMCGrvsPvW/CdHKt9SGXadLlSopkyqXqdm6q8RLs9kcpCTtJLQa4H5g==" saltValue="G9Kz3R5Va/w6gu/VatE7hg==" spinCount="100000" sqref="B17:BH20" name="Bereich1"/>
  </protectedRanges>
  <mergeCells count="77">
    <mergeCell ref="B2:E2"/>
    <mergeCell ref="F2:P2"/>
    <mergeCell ref="Q2:R2"/>
    <mergeCell ref="AU2:BH11"/>
    <mergeCell ref="B3:E3"/>
    <mergeCell ref="F3:P3"/>
    <mergeCell ref="Q3:AF3"/>
    <mergeCell ref="C4:AA11"/>
    <mergeCell ref="AG4:AK4"/>
    <mergeCell ref="AG11:AK11"/>
    <mergeCell ref="BE13:BF13"/>
    <mergeCell ref="BG13:BH13"/>
    <mergeCell ref="B14:E14"/>
    <mergeCell ref="F14:J14"/>
    <mergeCell ref="K14:M14"/>
    <mergeCell ref="N14:P14"/>
    <mergeCell ref="Q14:R14"/>
    <mergeCell ref="AU14:AV14"/>
    <mergeCell ref="AW14:AZ14"/>
    <mergeCell ref="BA14:BB14"/>
    <mergeCell ref="B13:E13"/>
    <mergeCell ref="F13:J13"/>
    <mergeCell ref="AU13:AV13"/>
    <mergeCell ref="AW13:AZ13"/>
    <mergeCell ref="BA13:BB13"/>
    <mergeCell ref="BC13:BD13"/>
    <mergeCell ref="BC14:BD14"/>
    <mergeCell ref="BE14:BF14"/>
    <mergeCell ref="BG14:BH14"/>
    <mergeCell ref="B15:E15"/>
    <mergeCell ref="F15:J15"/>
    <mergeCell ref="K15:M15"/>
    <mergeCell ref="N15:P15"/>
    <mergeCell ref="AU15:AZ15"/>
    <mergeCell ref="BA15:BB15"/>
    <mergeCell ref="BC15:BD15"/>
    <mergeCell ref="BE15:BF15"/>
    <mergeCell ref="BG15:BH15"/>
    <mergeCell ref="B16:AF16"/>
    <mergeCell ref="B17:B20"/>
    <mergeCell ref="C17:O17"/>
    <mergeCell ref="P17:R17"/>
    <mergeCell ref="S17:AF17"/>
    <mergeCell ref="AG17:AK17"/>
    <mergeCell ref="AU17:BC17"/>
    <mergeCell ref="BD17:BH17"/>
    <mergeCell ref="C18:C19"/>
    <mergeCell ref="D18:D19"/>
    <mergeCell ref="E18:F18"/>
    <mergeCell ref="G18:H18"/>
    <mergeCell ref="I18:I19"/>
    <mergeCell ref="BF18:BG18"/>
    <mergeCell ref="AG18:AH18"/>
    <mergeCell ref="AI18:AJ18"/>
    <mergeCell ref="B21:B36"/>
    <mergeCell ref="AB18:AB19"/>
    <mergeCell ref="AC18:AC19"/>
    <mergeCell ref="AD18:AD19"/>
    <mergeCell ref="AF18:AF19"/>
    <mergeCell ref="S18:S19"/>
    <mergeCell ref="T18:T19"/>
    <mergeCell ref="U18:V18"/>
    <mergeCell ref="W18:W19"/>
    <mergeCell ref="X18:X19"/>
    <mergeCell ref="Y18:AA18"/>
    <mergeCell ref="L18:M18"/>
    <mergeCell ref="N18:N19"/>
    <mergeCell ref="D37:I37"/>
    <mergeCell ref="AW18:AX18"/>
    <mergeCell ref="AY18:AZ18"/>
    <mergeCell ref="BB18:BC18"/>
    <mergeCell ref="BD18:BD19"/>
    <mergeCell ref="O18:O19"/>
    <mergeCell ref="P18:P19"/>
    <mergeCell ref="Q18:Q19"/>
    <mergeCell ref="R18:R19"/>
    <mergeCell ref="J18:K18"/>
  </mergeCells>
  <conditionalFormatting sqref="C21:C27 C28:D36">
    <cfRule type="expression" dxfId="147" priority="26">
      <formula>$AK21&lt;&gt;""</formula>
    </cfRule>
  </conditionalFormatting>
  <conditionalFormatting sqref="C21:D36 S21:X36">
    <cfRule type="expression" dxfId="146" priority="6">
      <formula>$T21="Linern"</formula>
    </cfRule>
    <cfRule type="expression" dxfId="145" priority="7">
      <formula>AND($U21&lt;&gt;"",$U21&lt;&gt;"-")</formula>
    </cfRule>
    <cfRule type="expression" dxfId="144" priority="8">
      <formula>$T21="Erneuern"</formula>
    </cfRule>
    <cfRule type="expression" dxfId="143" priority="27">
      <formula>$T21="punktuelle Reparatur + Linern"</formula>
    </cfRule>
    <cfRule type="expression" dxfId="142" priority="25">
      <formula>$T21="punktuelle Reparatur"</formula>
    </cfRule>
  </conditionalFormatting>
  <conditionalFormatting sqref="C21:D36 T21:X36">
    <cfRule type="expression" dxfId="141" priority="2">
      <formula>$T21="Kein Handlungsbedarf"</formula>
    </cfRule>
    <cfRule type="expression" dxfId="140" priority="3">
      <formula>OR($M21="x",$L21="x")</formula>
    </cfRule>
  </conditionalFormatting>
  <conditionalFormatting sqref="C21:AK36 AU21:BH36 N39:N53">
    <cfRule type="cellIs" dxfId="139" priority="1" operator="equal">
      <formula>"?"</formula>
    </cfRule>
  </conditionalFormatting>
  <conditionalFormatting sqref="E21:E36">
    <cfRule type="expression" dxfId="138" priority="5">
      <formula>AND($L21="x",$M21="x")</formula>
    </cfRule>
  </conditionalFormatting>
  <conditionalFormatting sqref="F21:I27 D21:D27 AV21:AV36 F28:H36">
    <cfRule type="expression" dxfId="137" priority="22">
      <formula>OR($L21=1,$M21=1)</formula>
    </cfRule>
  </conditionalFormatting>
  <conditionalFormatting sqref="G23:G36">
    <cfRule type="expression" dxfId="136" priority="21">
      <formula>OR($L23=1,$M23=1)</formula>
    </cfRule>
  </conditionalFormatting>
  <conditionalFormatting sqref="I21:I36">
    <cfRule type="expression" dxfId="135" priority="19" stopIfTrue="1">
      <formula>$I21&gt;=300</formula>
    </cfRule>
  </conditionalFormatting>
  <conditionalFormatting sqref="L21:M36">
    <cfRule type="expression" dxfId="134" priority="23">
      <formula>AND($L21="x",$M21="x")</formula>
    </cfRule>
  </conditionalFormatting>
  <conditionalFormatting sqref="N39:N53">
    <cfRule type="expression" dxfId="133" priority="37">
      <formula>OR($L22=1,$M22=1)</formula>
    </cfRule>
  </conditionalFormatting>
  <conditionalFormatting sqref="O21:O27">
    <cfRule type="expression" dxfId="132" priority="20">
      <formula>OR($L21=1,$M21=1)</formula>
    </cfRule>
  </conditionalFormatting>
  <conditionalFormatting sqref="Q21:Q36">
    <cfRule type="expression" dxfId="131" priority="4">
      <formula>$Q21="Ja"</formula>
    </cfRule>
  </conditionalFormatting>
  <conditionalFormatting sqref="S21:S36">
    <cfRule type="expression" dxfId="130" priority="10">
      <formula>$S21=""</formula>
    </cfRule>
  </conditionalFormatting>
  <conditionalFormatting sqref="T21:AJ36 L21:L36 Q21:R36 N21:N36">
    <cfRule type="expression" dxfId="129" priority="36">
      <formula>($M21="x")</formula>
    </cfRule>
  </conditionalFormatting>
  <conditionalFormatting sqref="T21:AJ36 M21:O36 BD21:BE36 Q21:R36">
    <cfRule type="expression" dxfId="128" priority="35">
      <formula>($L21="x")</formula>
    </cfRule>
  </conditionalFormatting>
  <conditionalFormatting sqref="U21:U36 Y21:Y36 J21:J36 AB21:AB36">
    <cfRule type="expression" dxfId="127" priority="33">
      <formula>NOT(OR($K21="",$K21="-"))</formula>
    </cfRule>
  </conditionalFormatting>
  <conditionalFormatting sqref="U21:U36">
    <cfRule type="expression" dxfId="126" priority="29">
      <formula>NOT(OR($V21="",$V21="-"))</formula>
    </cfRule>
  </conditionalFormatting>
  <conditionalFormatting sqref="U21:V36">
    <cfRule type="expression" dxfId="125" priority="28">
      <formula>OR($T21="Erneuern",$T21="punktuelle Reparatur")</formula>
    </cfRule>
  </conditionalFormatting>
  <conditionalFormatting sqref="U21:X36">
    <cfRule type="expression" dxfId="124" priority="31">
      <formula>$T21="Kein Handlungsbedarf"</formula>
    </cfRule>
  </conditionalFormatting>
  <conditionalFormatting sqref="V21:V36 Z21:AA36 K21:K36 AD21:AE36">
    <cfRule type="expression" dxfId="123" priority="32">
      <formula>($J21="x")</formula>
    </cfRule>
  </conditionalFormatting>
  <conditionalFormatting sqref="V21:V36">
    <cfRule type="expression" dxfId="122" priority="34">
      <formula>NOT(OR($U21="",$U21="-"))</formula>
    </cfRule>
  </conditionalFormatting>
  <conditionalFormatting sqref="X21:X36">
    <cfRule type="expression" dxfId="121" priority="9">
      <formula>$T21="Linern"</formula>
    </cfRule>
  </conditionalFormatting>
  <conditionalFormatting sqref="Y21:AA36">
    <cfRule type="expression" dxfId="120" priority="24">
      <formula>OR(AND($Y21="x",$Z21="x"),AND($Y21="x",$AA21="x"),AND($Z21="x",$AA21="x"))</formula>
    </cfRule>
  </conditionalFormatting>
  <conditionalFormatting sqref="AI21:AJ36">
    <cfRule type="expression" dxfId="119" priority="30">
      <formula>OR(AND($U21="",$V21=""),AND($U21="-",$V21="-"))</formula>
    </cfRule>
  </conditionalFormatting>
  <conditionalFormatting sqref="AW28:AW36">
    <cfRule type="expression" dxfId="118" priority="15">
      <formula>OR($L28=1,$M28=1)</formula>
    </cfRule>
  </conditionalFormatting>
  <conditionalFormatting sqref="BB21:BB36">
    <cfRule type="expression" dxfId="117" priority="17">
      <formula>NOT(OR($K21="",$K21="-"))</formula>
    </cfRule>
  </conditionalFormatting>
  <conditionalFormatting sqref="BC21:BC36">
    <cfRule type="expression" dxfId="116" priority="18">
      <formula>($J21="x")</formula>
    </cfRule>
  </conditionalFormatting>
  <conditionalFormatting sqref="BD21:BD36">
    <cfRule type="expression" dxfId="115" priority="16">
      <formula>($M21="x")</formula>
    </cfRule>
  </conditionalFormatting>
  <conditionalFormatting sqref="BE21:BE36">
    <cfRule type="expression" dxfId="114" priority="14">
      <formula>OR($L21=1,$M21=1)</formula>
    </cfRule>
  </conditionalFormatting>
  <conditionalFormatting sqref="BF21:BF36">
    <cfRule type="expression" dxfId="113" priority="11">
      <formula>$BF21=""</formula>
    </cfRule>
  </conditionalFormatting>
  <conditionalFormatting sqref="BF21:BH36">
    <cfRule type="expression" dxfId="112" priority="12">
      <formula>($L21="x")</formula>
    </cfRule>
    <cfRule type="expression" dxfId="111" priority="13">
      <formula>($M21="x")</formula>
    </cfRule>
  </conditionalFormatting>
  <dataValidations count="46">
    <dataValidation type="list" allowBlank="1" showInputMessage="1" showErrorMessage="1" sqref="Q21:Q36" xr:uid="{4C345914-EFF0-41EC-8349-1D2E4B42B66B}">
      <formula1>"Ja,Nein"</formula1>
    </dataValidation>
    <dataValidation allowBlank="1" showInputMessage="1" showErrorMessage="1" promptTitle="Info" prompt="Hier soll die Nummer eingetragen werden, welche der Haltung in der Zeichnung zugewiesen wurde." sqref="C18" xr:uid="{05B4C6E4-84D5-487E-8E3F-343728FF3AC8}"/>
    <dataValidation allowBlank="1" showInputMessage="1" showErrorMessage="1" promptTitle="Info" prompt="Die Leitungsbezeichnung kann den Dokumenten der Sielbefahrung entnommen werden._x000a_(Bsp. 68404012SE02)" sqref="D18:D19" xr:uid="{CCFFD633-CBC1-4C0A-9EE5-188EBCA06B8B}"/>
    <dataValidation allowBlank="1" showInputMessage="1" showErrorMessage="1" promptTitle="Info" prompt="Hier wird die Stationierung des Anschlusses entlang der Haltung und deren Lage im Siel festgehalten. _x000a_Betrachtet, wenn in Fließrichtung befahren wurde." sqref="E18:F18" xr:uid="{EAD6A873-C99D-4784-AB37-1DFD19D88C71}"/>
    <dataValidation allowBlank="1" showInputMessage="1" showErrorMessage="1" promptTitle="Info" prompt="Wieivel Meter ist der Anschluss vom Beginn der Haltung entfernt._x000a_Gemessen, wenn in Fließrichtung befahren wurde." sqref="E19" xr:uid="{9C148CB7-6E5F-4867-A93A-BAF1074F9153}"/>
    <dataValidation allowBlank="1" showInputMessage="1" showErrorMessage="1" promptTitle="Info" prompt="Lage des Anschlusses, wenn man die Haltung entlang schaut. Dargestellt in Form einer Uhrzeit. Liegt der Anschluss also mittig rechts, entspräche dies 3 Uhr." sqref="F19" xr:uid="{F98A5567-930E-4A56-A318-5EA05C2108B9}"/>
    <dataValidation allowBlank="1" showInputMessage="1" showErrorMessage="1" promptTitle="Info" prompt="Eintragung der Dimensionierung der Anschlussleitung in DN." sqref="I18:I19" xr:uid="{31991332-B79F-4B5F-A346-D7E6CE9997B7}"/>
    <dataValidation allowBlank="1" showInputMessage="1" showErrorMessage="1" promptTitle="Info" prompt="Prüfen ob es sich bei dem Anschluss um einen Straßenablauf oder einen Hausanschluss handelt." sqref="J18:K18" xr:uid="{FBC6D2C3-5289-40D3-B8DA-EFDBCE69BA1D}"/>
    <dataValidation allowBlank="1" showInputMessage="1" showErrorMessage="1" promptTitle="Info" prompt="Hier ankreuzen, wenn es sich bei dem Anschluss um einen Straßenablauf handelt." sqref="J19" xr:uid="{D17BA470-8DB9-4F4A-84A0-2B497568C8B9}"/>
    <dataValidation allowBlank="1" showInputMessage="1" showErrorMessage="1" promptTitle="Info" prompt="Wenn es sich bei dem Anschluss um einen Hausanschluss handelt, dann hier die Hausnummer eintragen, zu welcher dieser gehört." sqref="K19" xr:uid="{382A7AFF-6134-4B5B-BA81-5076D6233774}"/>
    <dataValidation allowBlank="1" showInputMessage="1" showErrorMessage="1" promptTitle="Info" prompt="Hier wird die Stationierung des Anschlusses entlang der Haltung und deren Lage im Siel festgehalten. _x000a_Betrachtet, wenn gegen Fließrichtung befahren wurde." sqref="G18:H18" xr:uid="{FD77B615-38CB-478F-805B-CBA3A33C606A}"/>
    <dataValidation allowBlank="1" showInputMessage="1" showErrorMessage="1" promptTitle="Info" prompt="Wieivel Meter ist der Anschluss vom Beginn der Haltung entfernt._x000a_Gemessen, wenn gegen Fließrichtung befahren wurde." sqref="G19" xr:uid="{95DC9403-ED81-4786-95B2-14A46D2ABDBA}"/>
    <dataValidation allowBlank="1" showInputMessage="1" showErrorMessage="1" promptTitle="Info" prompt="Lage des Anschlusses, wenn man die Haltung entlang schaut. Dargestellt in Form einer Uhrzeit. Liegt der Anschluss also mittig und rechts, entspräche dies 3 Uhr." sqref="H19" xr:uid="{FF67DD10-0821-4E6C-B12D-D20044D61BBE}"/>
    <dataValidation allowBlank="1" showInputMessage="1" showErrorMessage="1" promptTitle="Info" prompt="Abfrage ob der Anschluss verschlossen ist. Wenn zutrffend dann mit einem &quot;x&quot; ausfüllen, ansonsten mit einem &quot;-&quot; ausfüllen." sqref="L18:M18" xr:uid="{F1A05293-78DA-4C4B-9CB3-F9863E172634}"/>
    <dataValidation allowBlank="1" showInputMessage="1" showErrorMessage="1" promptTitle="Info" prompt="Wenn der Anschluss direkt am Siel verschlossen ist, dann hier ankreuzen." sqref="L19" xr:uid="{E05180F0-83FC-4EEE-861C-25570BC7E66A}"/>
    <dataValidation allowBlank="1" showInputMessage="1" showErrorMessage="1" promptTitle="Info" prompt="Wenn der Anschluss innerhalb der Anschlussleitung verschlossen ist, dann hier ankreuzen." sqref="M19" xr:uid="{CCC77D8F-8ACB-4D5D-9ACA-433AFA31092C}"/>
    <dataValidation allowBlank="1" showInputMessage="1" showErrorMessage="1" promptTitle="Info" prompt="Hier einfach die Länge der Anschlussleitung eintragen. DIese kann der Auswertung der Kanalbefahrung entnommen werden." sqref="O18:O19" xr:uid="{34FCDE50-7635-406D-9CA8-CE544D966817}"/>
    <dataValidation allowBlank="1" showInputMessage="1" showErrorMessage="1" promptTitle="Info" prompt="Hier einen kurzen Kommentar, in welchem Zustand sich die Einbindung befindet. Der Kommentar bezieht sich hier NUR auf die Einbindung, nicht auf den Zustand der AL selbst." sqref="P18:P19" xr:uid="{54124F47-F7F8-4A43-B423-92560377BCAD}"/>
    <dataValidation allowBlank="1" showInputMessage="1" showErrorMessage="1" promptTitle="Info" prompt="Soll die Einbindung nach der Sanierung geöffnet werden oder verschlossen bleiben? Bei Auswahl von Ja, wird die Zeile gelb markiert um darauf hinzuweisen, dass hier auf jeden Fall Handlungsbedarf besteht.         " sqref="Q18:Q19" xr:uid="{8DFFFE3B-AFAF-4E49-8C0E-FF5FF16C0492}"/>
    <dataValidation allowBlank="1" showInputMessage="1" showErrorMessage="1" promptTitle="Info" prompt="Hier auswählen ob und welche Maßnahme für die AL notwendig ist. Die Zeilen werden nach Auswahl farblich markiert um einen besseren Überblick zu erhalten welcher Handlungsbedarf besteht." sqref="T18:T19" xr:uid="{D06F7788-843E-40B7-BF9B-940D721DC938}"/>
    <dataValidation allowBlank="1" showInputMessage="1" showErrorMessage="1" promptTitle="Info" prompt="Wenn als Maßnahme Linern gewählt wurde, muss hier eingetragen werden von wo dieser eingezogen wird." sqref="U18:V18" xr:uid="{77FFDFDF-CA24-4495-A922-E295326BF5A0}"/>
    <dataValidation allowBlank="1" showInputMessage="1" showErrorMessage="1" promptTitle="Info" prompt="In dieser Zeile die Meter der zu sanierenden Strecke eintragen, falls der Liner aus dem Straßenablauf eingezogen wird." sqref="U19" xr:uid="{DC963342-9B54-4C79-8675-D81C88B79B4D}"/>
    <dataValidation allowBlank="1" showInputMessage="1" showErrorMessage="1" promptTitle="Info" prompt="In dieser Zeile die Meter der zu sanierenden Strecke eintragen, falls der Liner aus einer Kopfbaugrube oder einem Revisionsschacht eingezogen wird." sqref="V19" xr:uid="{19F6B211-29B6-47B5-B350-654785228AAB}"/>
    <dataValidation allowBlank="1" showInputMessage="1" showErrorMessage="1" promptTitle="Info" prompt="Wieviele Reparaturbaugruben sind bei einer punktuellen Erneuerung notwendig._x000a_Diese können auch notwendig werden, falls ein Liner eingezogen wird und an einer Stelle zusätzlich punktuell repariert werden muss." sqref="W18:W19" xr:uid="{99E3AC26-E951-4C6D-8ED6-35503C6FDE67}"/>
    <dataValidation allowBlank="1" showInputMessage="1" showErrorMessage="1" promptTitle="Info" prompt="Wieviele Meter Baugrube werden zur Erneuerung der Haltung notwendig. Hauptsächlich wenn die AL in offener Bauweise erneuert werden muss. Bei punktuellen Reparaturen werden die Baugruben nach Stück erfasst." sqref="X18:X19" xr:uid="{D8C92393-B29D-45DF-B57A-0297497E388D}"/>
    <dataValidation allowBlank="1" showInputMessage="1" showErrorMessage="1" promptTitle="Info" prompt="Wo wird die Vorflut angeschlossen um die AL trocken zu halten." sqref="Y18:AA18" xr:uid="{C5F9134E-CD2F-43DC-A9D2-98D9B77C01C1}"/>
    <dataValidation allowBlank="1" showInputMessage="1" showErrorMessage="1" promptTitle="Info" prompt="Ankreuzen, wenn es sich bei der AL um einen Straßenablauf handelt und dieser einfach abgedeckt wird, um zu verhindern, dass dort Wasser hinein fließen kann." sqref="Y19" xr:uid="{3846214A-8E07-4715-B3DE-B8A82ACC6474}"/>
    <dataValidation allowBlank="1" showInputMessage="1" showErrorMessage="1" promptTitle="Info" prompt="Es wird eine Kopfbaugrube erstellt, um die Vorflut dort anschließen zu können._x000a_Meistens bei Hausanschlüssen, die über keinen Revisionsschacht verfügen." sqref="Z19" xr:uid="{E229F63F-C991-4DBE-A3A0-E683ADC98D09}"/>
    <dataValidation allowBlank="1" showInputMessage="1" showErrorMessage="1" promptTitle="Info" prompt="Anschluss der Vorflut an einen Revisionsschacht." sqref="AA19" xr:uid="{FFE51E32-30F4-416E-BAC4-C02C3B27D7A4}"/>
    <dataValidation allowBlank="1" showInputMessage="1" showErrorMessage="1" promptTitle="Info" prompt="Die Reinigung und Befahrung erfolgt aus dem Straßenablauf. BItte die zu befahrenden Meter angeben." sqref="AB18:AB19" xr:uid="{E53E1F1E-6F9E-41AC-A6D2-5F387B5F8197}"/>
    <dataValidation allowBlank="1" showInputMessage="1" showErrorMessage="1" promptTitle="Info" prompt="Die Reinigung und Befahrung erfolgt direkt aus dem Siel heraus, an dem die AL angeschlossen ist. BItte die zu befahrenden Meter angeben." sqref="AC18:AC19" xr:uid="{AA70298D-F09E-45B9-B011-1DBE40E01D10}"/>
    <dataValidation allowBlank="1" showInputMessage="1" showErrorMessage="1" promptTitle="Info" prompt="Die Reinigung und Befahrung erfolgt aus einem Revisionsschacht. BItte die zu befahrenden Meter angeben." sqref="AD18:AD19" xr:uid="{9B20EE4E-B3E7-4318-BE3B-693C451E858A}"/>
    <dataValidation allowBlank="1" showInputMessage="1" showErrorMessage="1" promptTitle="Info" prompt="Ankreuzen, falls eine rein optische Prüfung notwendig ist, um zu prüfen ob die AL überhaupt in Betrieb ist. Sprich hinein schauen und bewerten." sqref="AE18" xr:uid="{4FAD65AC-A6A1-473E-A620-A033ACB1BD79}"/>
    <dataValidation allowBlank="1" showInputMessage="1" showErrorMessage="1" promptTitle="Info" prompt="Hiermit ist die Zweipunktortung gemeint und ob eine solche notwendig ist." sqref="AF18:AF19" xr:uid="{649B75AE-C61A-402A-8CB7-17F972D454B8}"/>
    <dataValidation allowBlank="1" showInputMessage="1" showErrorMessage="1" promptTitle="Info" prompt="Sind Arbeiten innerhalb der AL notwendig, um diese von Bewuchs oder sonstiger Beeinträchtigung zu befreien? Falls nötig, eintragen wieviele Stunden mit Fräse oder Kettenschleuder gearbeitet werden muss. Alternativ mit &quot;-&quot; ausfüllen." sqref="AG18:AH18" xr:uid="{D7EB18F2-D202-4AE7-93FE-666B5190D9E6}"/>
    <dataValidation allowBlank="1" showInputMessage="1" showErrorMessage="1" promptTitle="Info" prompt="Wieviele Stunden wird ein Fräsen innerhalb der AL notwendig sein?" sqref="AG19" xr:uid="{F285A311-D3A1-4FC2-B9FE-508B7B953BCB}"/>
    <dataValidation allowBlank="1" showInputMessage="1" showErrorMessage="1" promptTitle="Info" prompt="Wieviele Stunden wird die Kettenschleuder notwendig sein, um die Beeinträchtigungen innerhalb der AL zu entfernen?" sqref="AH19" xr:uid="{2745D4AF-F652-44F4-9A0D-3498A947DCE8}"/>
    <dataValidation allowBlank="1" showInputMessage="1" showErrorMessage="1" promptTitle="Info" prompt="Diese Zulagen kommen alternativ zum tragen, falls die AL mit einem Liner saniert wird." sqref="AI18:AJ18" xr:uid="{59E6CE36-470D-461F-88F8-56B03B9B7DB5}"/>
    <dataValidation allowBlank="1" showInputMessage="1" showErrorMessage="1" promptTitle="Info" prompt="Falls die Länge des zu sanierenden Liners mehr als 5m beträgt, wird eine Zulage berechnet. Diese Zeile füllt sich falls zutreffend automatisch aus." sqref="AI19" xr:uid="{F63C030C-9870-4315-9405-CF9682DCEDB1}"/>
    <dataValidation allowBlank="1" showInputMessage="1" showErrorMessage="1" promptTitle="Info" prompt="Falls der Liner gegen Fließrichtung eingebaut werden muss, kommt eine Zulage zum tragen. In diesem Falle bitte hier mit einem &quot;x&quot; markieren." sqref="AJ19" xr:uid="{5171DFC9-2894-45D3-9E92-D8310BDE48F8}"/>
    <dataValidation allowBlank="1" showInputMessage="1" showErrorMessage="1" promptTitle="Info" prompt="Hier können zusätzliche Notizen eingetragen werden, um sich z.b. selbst einen Reminder zu der AL zu notieren." sqref="AK18" xr:uid="{447B88EA-F645-4B84-AAD3-5AD1A450D908}"/>
    <dataValidation type="list" showInputMessage="1" showErrorMessage="1" sqref="R21:R36" xr:uid="{06C49EA0-6E23-4FB0-A00A-C310F236D18B}">
      <formula1>"Kein Handlungsbedarf,Handlaminat,Hutprofil,Verpressen,zurückl. Einbingsb. Spachteln,"</formula1>
    </dataValidation>
    <dataValidation allowBlank="1" showInputMessage="1" showErrorMessage="1" promptTitle="Info" prompt="Hier einen Kommentar eintragen in welchem Zustand sich die AL befindet, was Besonderheiteneiten sind und ob Vorarbeiten (Fräsen, Kettenschleuder, etc.) notwendig sind." sqref="S18:S19" xr:uid="{E1F8D925-8DBE-4CB0-A0FC-5BB3FA0AB086}"/>
    <dataValidation allowBlank="1" showInputMessage="1" showErrorMessage="1" promptTitle="Info" prompt="Gibt es innerhalb der Anschlussleitung einen weiteren Anschluss, welcher sich im öffentlichen Bereich befindet? Unteranschlüsse im Privaten Bereich sind nicht zu beachten." sqref="N18:N19" xr:uid="{F129A287-8A68-4D28-ADEC-739E4752C842}"/>
    <dataValidation allowBlank="1" showInputMessage="1" showErrorMessage="1" promptTitle="Info" prompt="Auswählen ob oder wie die Einbindung erfolgen soll." sqref="R18:R19" xr:uid="{E3B6407A-56B4-488F-8D9F-0E764157A53F}"/>
    <dataValidation type="list" allowBlank="1" showInputMessage="1" showErrorMessage="1" sqref="T21:T36" xr:uid="{9601D2B9-E813-4D21-A766-9D838DFE2ECF}">
      <formula1>"Kein Handlungsbedarf,Linern,Erneuern,punktuelle Reparatur,punktuelle Reparatur + Linern"</formula1>
    </dataValidation>
  </dataValidations>
  <printOptions horizontalCentered="1"/>
  <pageMargins left="0.31496062992125984" right="0.31496062992125984" top="0.59055118110236227" bottom="0.78740157480314965" header="0.31496062992125984" footer="0.31496062992125984"/>
  <pageSetup paperSize="8" scale="48" fitToHeight="0" orientation="landscape" r:id="rId1"/>
  <ignoredErrors>
    <ignoredError sqref="K37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3A065-A094-4CD7-9F1F-AD4191E0E7E5}">
  <sheetPr>
    <pageSetUpPr fitToPage="1"/>
  </sheetPr>
  <dimension ref="B2:BH53"/>
  <sheetViews>
    <sheetView showZeros="0" zoomScaleNormal="100" workbookViewId="0">
      <selection activeCell="F2" sqref="F2:P3"/>
    </sheetView>
  </sheetViews>
  <sheetFormatPr baseColWidth="10" defaultRowHeight="14.4" x14ac:dyDescent="0.3"/>
  <cols>
    <col min="1" max="2" width="4.88671875" style="8" customWidth="1"/>
    <col min="3" max="3" width="11.33203125" style="8" bestFit="1" customWidth="1"/>
    <col min="4" max="4" width="15.109375" style="8" customWidth="1"/>
    <col min="5" max="5" width="12.33203125" style="8" bestFit="1" customWidth="1"/>
    <col min="6" max="6" width="7.6640625" style="8" customWidth="1"/>
    <col min="7" max="7" width="12.33203125" style="82" bestFit="1" customWidth="1"/>
    <col min="8" max="8" width="7.6640625" style="82" customWidth="1"/>
    <col min="9" max="9" width="8.5546875" style="82" customWidth="1"/>
    <col min="10" max="10" width="8.33203125" style="8" customWidth="1"/>
    <col min="11" max="11" width="8.5546875" style="82" customWidth="1"/>
    <col min="12" max="12" width="7.6640625" style="82" customWidth="1"/>
    <col min="13" max="13" width="8.6640625" style="82" customWidth="1"/>
    <col min="14" max="14" width="8.5546875" style="8" bestFit="1" customWidth="1"/>
    <col min="15" max="15" width="9.5546875" style="82" bestFit="1" customWidth="1"/>
    <col min="16" max="16" width="23.44140625" style="8" customWidth="1"/>
    <col min="17" max="17" width="8" style="8" bestFit="1" customWidth="1"/>
    <col min="18" max="18" width="18.6640625" style="8" customWidth="1"/>
    <col min="19" max="19" width="29.109375" style="8" customWidth="1"/>
    <col min="20" max="20" width="19.33203125" style="8" bestFit="1" customWidth="1"/>
    <col min="21" max="21" width="12.44140625" style="8" customWidth="1"/>
    <col min="22" max="22" width="11.88671875" style="8" customWidth="1"/>
    <col min="23" max="24" width="10.6640625" style="8" customWidth="1"/>
    <col min="25" max="25" width="10.109375" style="8" customWidth="1"/>
    <col min="26" max="27" width="7.6640625" style="8" bestFit="1" customWidth="1"/>
    <col min="28" max="28" width="10.109375" style="8" bestFit="1" customWidth="1"/>
    <col min="29" max="29" width="9" style="8" customWidth="1"/>
    <col min="30" max="30" width="8.5546875" style="8" customWidth="1"/>
    <col min="31" max="31" width="9.88671875" style="8" bestFit="1" customWidth="1"/>
    <col min="32" max="32" width="7.6640625" style="8" bestFit="1" customWidth="1"/>
    <col min="33" max="33" width="10.5546875" style="8" customWidth="1"/>
    <col min="34" max="34" width="10.44140625" style="8" customWidth="1"/>
    <col min="35" max="36" width="11.5546875" style="8" bestFit="1" customWidth="1"/>
    <col min="37" max="37" width="32" style="8" customWidth="1"/>
    <col min="38" max="49" width="11.5546875" style="8"/>
    <col min="50" max="50" width="7" style="8" customWidth="1"/>
    <col min="51" max="51" width="11.5546875" style="8"/>
    <col min="52" max="52" width="7.109375" style="8" customWidth="1"/>
    <col min="53" max="58" width="11.5546875" style="8"/>
    <col min="59" max="59" width="16" style="8" bestFit="1" customWidth="1"/>
    <col min="60" max="60" width="24" style="8" customWidth="1"/>
    <col min="61" max="255" width="11.5546875" style="8"/>
    <col min="256" max="256" width="11.109375" style="8" bestFit="1" customWidth="1"/>
    <col min="257" max="257" width="10.33203125" style="8" bestFit="1" customWidth="1"/>
    <col min="258" max="258" width="7.109375" style="8" bestFit="1" customWidth="1"/>
    <col min="259" max="259" width="12.44140625" style="8" customWidth="1"/>
    <col min="260" max="260" width="6.6640625" style="8" bestFit="1" customWidth="1"/>
    <col min="261" max="261" width="5" style="8" bestFit="1" customWidth="1"/>
    <col min="262" max="262" width="5.33203125" style="8" bestFit="1" customWidth="1"/>
    <col min="263" max="263" width="3.109375" style="8" bestFit="1" customWidth="1"/>
    <col min="264" max="264" width="9" style="8" customWidth="1"/>
    <col min="265" max="265" width="7" style="8" bestFit="1" customWidth="1"/>
    <col min="266" max="266" width="6" style="8" bestFit="1" customWidth="1"/>
    <col min="267" max="267" width="16.109375" style="8" customWidth="1"/>
    <col min="268" max="268" width="5.44140625" style="8" bestFit="1" customWidth="1"/>
    <col min="269" max="269" width="17" style="8" customWidth="1"/>
    <col min="270" max="274" width="11.5546875" style="8"/>
    <col min="275" max="275" width="8.88671875" style="8" bestFit="1" customWidth="1"/>
    <col min="276" max="276" width="9.5546875" style="8" bestFit="1" customWidth="1"/>
    <col min="277" max="277" width="6.88671875" style="8" bestFit="1" customWidth="1"/>
    <col min="278" max="278" width="8.44140625" style="8" bestFit="1" customWidth="1"/>
    <col min="279" max="279" width="8" style="8" bestFit="1" customWidth="1"/>
    <col min="280" max="280" width="7.5546875" style="8" bestFit="1" customWidth="1"/>
    <col min="281" max="281" width="5.5546875" style="8" bestFit="1" customWidth="1"/>
    <col min="282" max="511" width="11.5546875" style="8"/>
    <col min="512" max="512" width="11.109375" style="8" bestFit="1" customWidth="1"/>
    <col min="513" max="513" width="10.33203125" style="8" bestFit="1" customWidth="1"/>
    <col min="514" max="514" width="7.109375" style="8" bestFit="1" customWidth="1"/>
    <col min="515" max="515" width="12.44140625" style="8" customWidth="1"/>
    <col min="516" max="516" width="6.6640625" style="8" bestFit="1" customWidth="1"/>
    <col min="517" max="517" width="5" style="8" bestFit="1" customWidth="1"/>
    <col min="518" max="518" width="5.33203125" style="8" bestFit="1" customWidth="1"/>
    <col min="519" max="519" width="3.109375" style="8" bestFit="1" customWidth="1"/>
    <col min="520" max="520" width="9" style="8" customWidth="1"/>
    <col min="521" max="521" width="7" style="8" bestFit="1" customWidth="1"/>
    <col min="522" max="522" width="6" style="8" bestFit="1" customWidth="1"/>
    <col min="523" max="523" width="16.109375" style="8" customWidth="1"/>
    <col min="524" max="524" width="5.44140625" style="8" bestFit="1" customWidth="1"/>
    <col min="525" max="525" width="17" style="8" customWidth="1"/>
    <col min="526" max="530" width="11.5546875" style="8"/>
    <col min="531" max="531" width="8.88671875" style="8" bestFit="1" customWidth="1"/>
    <col min="532" max="532" width="9.5546875" style="8" bestFit="1" customWidth="1"/>
    <col min="533" max="533" width="6.88671875" style="8" bestFit="1" customWidth="1"/>
    <col min="534" max="534" width="8.44140625" style="8" bestFit="1" customWidth="1"/>
    <col min="535" max="535" width="8" style="8" bestFit="1" customWidth="1"/>
    <col min="536" max="536" width="7.5546875" style="8" bestFit="1" customWidth="1"/>
    <col min="537" max="537" width="5.5546875" style="8" bestFit="1" customWidth="1"/>
    <col min="538" max="767" width="11.5546875" style="8"/>
    <col min="768" max="768" width="11.109375" style="8" bestFit="1" customWidth="1"/>
    <col min="769" max="769" width="10.33203125" style="8" bestFit="1" customWidth="1"/>
    <col min="770" max="770" width="7.109375" style="8" bestFit="1" customWidth="1"/>
    <col min="771" max="771" width="12.44140625" style="8" customWidth="1"/>
    <col min="772" max="772" width="6.6640625" style="8" bestFit="1" customWidth="1"/>
    <col min="773" max="773" width="5" style="8" bestFit="1" customWidth="1"/>
    <col min="774" max="774" width="5.33203125" style="8" bestFit="1" customWidth="1"/>
    <col min="775" max="775" width="3.109375" style="8" bestFit="1" customWidth="1"/>
    <col min="776" max="776" width="9" style="8" customWidth="1"/>
    <col min="777" max="777" width="7" style="8" bestFit="1" customWidth="1"/>
    <col min="778" max="778" width="6" style="8" bestFit="1" customWidth="1"/>
    <col min="779" max="779" width="16.109375" style="8" customWidth="1"/>
    <col min="780" max="780" width="5.44140625" style="8" bestFit="1" customWidth="1"/>
    <col min="781" max="781" width="17" style="8" customWidth="1"/>
    <col min="782" max="786" width="11.5546875" style="8"/>
    <col min="787" max="787" width="8.88671875" style="8" bestFit="1" customWidth="1"/>
    <col min="788" max="788" width="9.5546875" style="8" bestFit="1" customWidth="1"/>
    <col min="789" max="789" width="6.88671875" style="8" bestFit="1" customWidth="1"/>
    <col min="790" max="790" width="8.44140625" style="8" bestFit="1" customWidth="1"/>
    <col min="791" max="791" width="8" style="8" bestFit="1" customWidth="1"/>
    <col min="792" max="792" width="7.5546875" style="8" bestFit="1" customWidth="1"/>
    <col min="793" max="793" width="5.5546875" style="8" bestFit="1" customWidth="1"/>
    <col min="794" max="1023" width="11.5546875" style="8"/>
    <col min="1024" max="1024" width="11.109375" style="8" bestFit="1" customWidth="1"/>
    <col min="1025" max="1025" width="10.33203125" style="8" bestFit="1" customWidth="1"/>
    <col min="1026" max="1026" width="7.109375" style="8" bestFit="1" customWidth="1"/>
    <col min="1027" max="1027" width="12.44140625" style="8" customWidth="1"/>
    <col min="1028" max="1028" width="6.6640625" style="8" bestFit="1" customWidth="1"/>
    <col min="1029" max="1029" width="5" style="8" bestFit="1" customWidth="1"/>
    <col min="1030" max="1030" width="5.33203125" style="8" bestFit="1" customWidth="1"/>
    <col min="1031" max="1031" width="3.109375" style="8" bestFit="1" customWidth="1"/>
    <col min="1032" max="1032" width="9" style="8" customWidth="1"/>
    <col min="1033" max="1033" width="7" style="8" bestFit="1" customWidth="1"/>
    <col min="1034" max="1034" width="6" style="8" bestFit="1" customWidth="1"/>
    <col min="1035" max="1035" width="16.109375" style="8" customWidth="1"/>
    <col min="1036" max="1036" width="5.44140625" style="8" bestFit="1" customWidth="1"/>
    <col min="1037" max="1037" width="17" style="8" customWidth="1"/>
    <col min="1038" max="1042" width="11.5546875" style="8"/>
    <col min="1043" max="1043" width="8.88671875" style="8" bestFit="1" customWidth="1"/>
    <col min="1044" max="1044" width="9.5546875" style="8" bestFit="1" customWidth="1"/>
    <col min="1045" max="1045" width="6.88671875" style="8" bestFit="1" customWidth="1"/>
    <col min="1046" max="1046" width="8.44140625" style="8" bestFit="1" customWidth="1"/>
    <col min="1047" max="1047" width="8" style="8" bestFit="1" customWidth="1"/>
    <col min="1048" max="1048" width="7.5546875" style="8" bestFit="1" customWidth="1"/>
    <col min="1049" max="1049" width="5.5546875" style="8" bestFit="1" customWidth="1"/>
    <col min="1050" max="1279" width="11.5546875" style="8"/>
    <col min="1280" max="1280" width="11.109375" style="8" bestFit="1" customWidth="1"/>
    <col min="1281" max="1281" width="10.33203125" style="8" bestFit="1" customWidth="1"/>
    <col min="1282" max="1282" width="7.109375" style="8" bestFit="1" customWidth="1"/>
    <col min="1283" max="1283" width="12.44140625" style="8" customWidth="1"/>
    <col min="1284" max="1284" width="6.6640625" style="8" bestFit="1" customWidth="1"/>
    <col min="1285" max="1285" width="5" style="8" bestFit="1" customWidth="1"/>
    <col min="1286" max="1286" width="5.33203125" style="8" bestFit="1" customWidth="1"/>
    <col min="1287" max="1287" width="3.109375" style="8" bestFit="1" customWidth="1"/>
    <col min="1288" max="1288" width="9" style="8" customWidth="1"/>
    <col min="1289" max="1289" width="7" style="8" bestFit="1" customWidth="1"/>
    <col min="1290" max="1290" width="6" style="8" bestFit="1" customWidth="1"/>
    <col min="1291" max="1291" width="16.109375" style="8" customWidth="1"/>
    <col min="1292" max="1292" width="5.44140625" style="8" bestFit="1" customWidth="1"/>
    <col min="1293" max="1293" width="17" style="8" customWidth="1"/>
    <col min="1294" max="1298" width="11.5546875" style="8"/>
    <col min="1299" max="1299" width="8.88671875" style="8" bestFit="1" customWidth="1"/>
    <col min="1300" max="1300" width="9.5546875" style="8" bestFit="1" customWidth="1"/>
    <col min="1301" max="1301" width="6.88671875" style="8" bestFit="1" customWidth="1"/>
    <col min="1302" max="1302" width="8.44140625" style="8" bestFit="1" customWidth="1"/>
    <col min="1303" max="1303" width="8" style="8" bestFit="1" customWidth="1"/>
    <col min="1304" max="1304" width="7.5546875" style="8" bestFit="1" customWidth="1"/>
    <col min="1305" max="1305" width="5.5546875" style="8" bestFit="1" customWidth="1"/>
    <col min="1306" max="1535" width="11.5546875" style="8"/>
    <col min="1536" max="1536" width="11.109375" style="8" bestFit="1" customWidth="1"/>
    <col min="1537" max="1537" width="10.33203125" style="8" bestFit="1" customWidth="1"/>
    <col min="1538" max="1538" width="7.109375" style="8" bestFit="1" customWidth="1"/>
    <col min="1539" max="1539" width="12.44140625" style="8" customWidth="1"/>
    <col min="1540" max="1540" width="6.6640625" style="8" bestFit="1" customWidth="1"/>
    <col min="1541" max="1541" width="5" style="8" bestFit="1" customWidth="1"/>
    <col min="1542" max="1542" width="5.33203125" style="8" bestFit="1" customWidth="1"/>
    <col min="1543" max="1543" width="3.109375" style="8" bestFit="1" customWidth="1"/>
    <col min="1544" max="1544" width="9" style="8" customWidth="1"/>
    <col min="1545" max="1545" width="7" style="8" bestFit="1" customWidth="1"/>
    <col min="1546" max="1546" width="6" style="8" bestFit="1" customWidth="1"/>
    <col min="1547" max="1547" width="16.109375" style="8" customWidth="1"/>
    <col min="1548" max="1548" width="5.44140625" style="8" bestFit="1" customWidth="1"/>
    <col min="1549" max="1549" width="17" style="8" customWidth="1"/>
    <col min="1550" max="1554" width="11.5546875" style="8"/>
    <col min="1555" max="1555" width="8.88671875" style="8" bestFit="1" customWidth="1"/>
    <col min="1556" max="1556" width="9.5546875" style="8" bestFit="1" customWidth="1"/>
    <col min="1557" max="1557" width="6.88671875" style="8" bestFit="1" customWidth="1"/>
    <col min="1558" max="1558" width="8.44140625" style="8" bestFit="1" customWidth="1"/>
    <col min="1559" max="1559" width="8" style="8" bestFit="1" customWidth="1"/>
    <col min="1560" max="1560" width="7.5546875" style="8" bestFit="1" customWidth="1"/>
    <col min="1561" max="1561" width="5.5546875" style="8" bestFit="1" customWidth="1"/>
    <col min="1562" max="1791" width="11.5546875" style="8"/>
    <col min="1792" max="1792" width="11.109375" style="8" bestFit="1" customWidth="1"/>
    <col min="1793" max="1793" width="10.33203125" style="8" bestFit="1" customWidth="1"/>
    <col min="1794" max="1794" width="7.109375" style="8" bestFit="1" customWidth="1"/>
    <col min="1795" max="1795" width="12.44140625" style="8" customWidth="1"/>
    <col min="1796" max="1796" width="6.6640625" style="8" bestFit="1" customWidth="1"/>
    <col min="1797" max="1797" width="5" style="8" bestFit="1" customWidth="1"/>
    <col min="1798" max="1798" width="5.33203125" style="8" bestFit="1" customWidth="1"/>
    <col min="1799" max="1799" width="3.109375" style="8" bestFit="1" customWidth="1"/>
    <col min="1800" max="1800" width="9" style="8" customWidth="1"/>
    <col min="1801" max="1801" width="7" style="8" bestFit="1" customWidth="1"/>
    <col min="1802" max="1802" width="6" style="8" bestFit="1" customWidth="1"/>
    <col min="1803" max="1803" width="16.109375" style="8" customWidth="1"/>
    <col min="1804" max="1804" width="5.44140625" style="8" bestFit="1" customWidth="1"/>
    <col min="1805" max="1805" width="17" style="8" customWidth="1"/>
    <col min="1806" max="1810" width="11.5546875" style="8"/>
    <col min="1811" max="1811" width="8.88671875" style="8" bestFit="1" customWidth="1"/>
    <col min="1812" max="1812" width="9.5546875" style="8" bestFit="1" customWidth="1"/>
    <col min="1813" max="1813" width="6.88671875" style="8" bestFit="1" customWidth="1"/>
    <col min="1814" max="1814" width="8.44140625" style="8" bestFit="1" customWidth="1"/>
    <col min="1815" max="1815" width="8" style="8" bestFit="1" customWidth="1"/>
    <col min="1816" max="1816" width="7.5546875" style="8" bestFit="1" customWidth="1"/>
    <col min="1817" max="1817" width="5.5546875" style="8" bestFit="1" customWidth="1"/>
    <col min="1818" max="2047" width="11.5546875" style="8"/>
    <col min="2048" max="2048" width="11.109375" style="8" bestFit="1" customWidth="1"/>
    <col min="2049" max="2049" width="10.33203125" style="8" bestFit="1" customWidth="1"/>
    <col min="2050" max="2050" width="7.109375" style="8" bestFit="1" customWidth="1"/>
    <col min="2051" max="2051" width="12.44140625" style="8" customWidth="1"/>
    <col min="2052" max="2052" width="6.6640625" style="8" bestFit="1" customWidth="1"/>
    <col min="2053" max="2053" width="5" style="8" bestFit="1" customWidth="1"/>
    <col min="2054" max="2054" width="5.33203125" style="8" bestFit="1" customWidth="1"/>
    <col min="2055" max="2055" width="3.109375" style="8" bestFit="1" customWidth="1"/>
    <col min="2056" max="2056" width="9" style="8" customWidth="1"/>
    <col min="2057" max="2057" width="7" style="8" bestFit="1" customWidth="1"/>
    <col min="2058" max="2058" width="6" style="8" bestFit="1" customWidth="1"/>
    <col min="2059" max="2059" width="16.109375" style="8" customWidth="1"/>
    <col min="2060" max="2060" width="5.44140625" style="8" bestFit="1" customWidth="1"/>
    <col min="2061" max="2061" width="17" style="8" customWidth="1"/>
    <col min="2062" max="2066" width="11.5546875" style="8"/>
    <col min="2067" max="2067" width="8.88671875" style="8" bestFit="1" customWidth="1"/>
    <col min="2068" max="2068" width="9.5546875" style="8" bestFit="1" customWidth="1"/>
    <col min="2069" max="2069" width="6.88671875" style="8" bestFit="1" customWidth="1"/>
    <col min="2070" max="2070" width="8.44140625" style="8" bestFit="1" customWidth="1"/>
    <col min="2071" max="2071" width="8" style="8" bestFit="1" customWidth="1"/>
    <col min="2072" max="2072" width="7.5546875" style="8" bestFit="1" customWidth="1"/>
    <col min="2073" max="2073" width="5.5546875" style="8" bestFit="1" customWidth="1"/>
    <col min="2074" max="2303" width="11.5546875" style="8"/>
    <col min="2304" max="2304" width="11.109375" style="8" bestFit="1" customWidth="1"/>
    <col min="2305" max="2305" width="10.33203125" style="8" bestFit="1" customWidth="1"/>
    <col min="2306" max="2306" width="7.109375" style="8" bestFit="1" customWidth="1"/>
    <col min="2307" max="2307" width="12.44140625" style="8" customWidth="1"/>
    <col min="2308" max="2308" width="6.6640625" style="8" bestFit="1" customWidth="1"/>
    <col min="2309" max="2309" width="5" style="8" bestFit="1" customWidth="1"/>
    <col min="2310" max="2310" width="5.33203125" style="8" bestFit="1" customWidth="1"/>
    <col min="2311" max="2311" width="3.109375" style="8" bestFit="1" customWidth="1"/>
    <col min="2312" max="2312" width="9" style="8" customWidth="1"/>
    <col min="2313" max="2313" width="7" style="8" bestFit="1" customWidth="1"/>
    <col min="2314" max="2314" width="6" style="8" bestFit="1" customWidth="1"/>
    <col min="2315" max="2315" width="16.109375" style="8" customWidth="1"/>
    <col min="2316" max="2316" width="5.44140625" style="8" bestFit="1" customWidth="1"/>
    <col min="2317" max="2317" width="17" style="8" customWidth="1"/>
    <col min="2318" max="2322" width="11.5546875" style="8"/>
    <col min="2323" max="2323" width="8.88671875" style="8" bestFit="1" customWidth="1"/>
    <col min="2324" max="2324" width="9.5546875" style="8" bestFit="1" customWidth="1"/>
    <col min="2325" max="2325" width="6.88671875" style="8" bestFit="1" customWidth="1"/>
    <col min="2326" max="2326" width="8.44140625" style="8" bestFit="1" customWidth="1"/>
    <col min="2327" max="2327" width="8" style="8" bestFit="1" customWidth="1"/>
    <col min="2328" max="2328" width="7.5546875" style="8" bestFit="1" customWidth="1"/>
    <col min="2329" max="2329" width="5.5546875" style="8" bestFit="1" customWidth="1"/>
    <col min="2330" max="2559" width="11.5546875" style="8"/>
    <col min="2560" max="2560" width="11.109375" style="8" bestFit="1" customWidth="1"/>
    <col min="2561" max="2561" width="10.33203125" style="8" bestFit="1" customWidth="1"/>
    <col min="2562" max="2562" width="7.109375" style="8" bestFit="1" customWidth="1"/>
    <col min="2563" max="2563" width="12.44140625" style="8" customWidth="1"/>
    <col min="2564" max="2564" width="6.6640625" style="8" bestFit="1" customWidth="1"/>
    <col min="2565" max="2565" width="5" style="8" bestFit="1" customWidth="1"/>
    <col min="2566" max="2566" width="5.33203125" style="8" bestFit="1" customWidth="1"/>
    <col min="2567" max="2567" width="3.109375" style="8" bestFit="1" customWidth="1"/>
    <col min="2568" max="2568" width="9" style="8" customWidth="1"/>
    <col min="2569" max="2569" width="7" style="8" bestFit="1" customWidth="1"/>
    <col min="2570" max="2570" width="6" style="8" bestFit="1" customWidth="1"/>
    <col min="2571" max="2571" width="16.109375" style="8" customWidth="1"/>
    <col min="2572" max="2572" width="5.44140625" style="8" bestFit="1" customWidth="1"/>
    <col min="2573" max="2573" width="17" style="8" customWidth="1"/>
    <col min="2574" max="2578" width="11.5546875" style="8"/>
    <col min="2579" max="2579" width="8.88671875" style="8" bestFit="1" customWidth="1"/>
    <col min="2580" max="2580" width="9.5546875" style="8" bestFit="1" customWidth="1"/>
    <col min="2581" max="2581" width="6.88671875" style="8" bestFit="1" customWidth="1"/>
    <col min="2582" max="2582" width="8.44140625" style="8" bestFit="1" customWidth="1"/>
    <col min="2583" max="2583" width="8" style="8" bestFit="1" customWidth="1"/>
    <col min="2584" max="2584" width="7.5546875" style="8" bestFit="1" customWidth="1"/>
    <col min="2585" max="2585" width="5.5546875" style="8" bestFit="1" customWidth="1"/>
    <col min="2586" max="2815" width="11.5546875" style="8"/>
    <col min="2816" max="2816" width="11.109375" style="8" bestFit="1" customWidth="1"/>
    <col min="2817" max="2817" width="10.33203125" style="8" bestFit="1" customWidth="1"/>
    <col min="2818" max="2818" width="7.109375" style="8" bestFit="1" customWidth="1"/>
    <col min="2819" max="2819" width="12.44140625" style="8" customWidth="1"/>
    <col min="2820" max="2820" width="6.6640625" style="8" bestFit="1" customWidth="1"/>
    <col min="2821" max="2821" width="5" style="8" bestFit="1" customWidth="1"/>
    <col min="2822" max="2822" width="5.33203125" style="8" bestFit="1" customWidth="1"/>
    <col min="2823" max="2823" width="3.109375" style="8" bestFit="1" customWidth="1"/>
    <col min="2824" max="2824" width="9" style="8" customWidth="1"/>
    <col min="2825" max="2825" width="7" style="8" bestFit="1" customWidth="1"/>
    <col min="2826" max="2826" width="6" style="8" bestFit="1" customWidth="1"/>
    <col min="2827" max="2827" width="16.109375" style="8" customWidth="1"/>
    <col min="2828" max="2828" width="5.44140625" style="8" bestFit="1" customWidth="1"/>
    <col min="2829" max="2829" width="17" style="8" customWidth="1"/>
    <col min="2830" max="2834" width="11.5546875" style="8"/>
    <col min="2835" max="2835" width="8.88671875" style="8" bestFit="1" customWidth="1"/>
    <col min="2836" max="2836" width="9.5546875" style="8" bestFit="1" customWidth="1"/>
    <col min="2837" max="2837" width="6.88671875" style="8" bestFit="1" customWidth="1"/>
    <col min="2838" max="2838" width="8.44140625" style="8" bestFit="1" customWidth="1"/>
    <col min="2839" max="2839" width="8" style="8" bestFit="1" customWidth="1"/>
    <col min="2840" max="2840" width="7.5546875" style="8" bestFit="1" customWidth="1"/>
    <col min="2841" max="2841" width="5.5546875" style="8" bestFit="1" customWidth="1"/>
    <col min="2842" max="3071" width="11.5546875" style="8"/>
    <col min="3072" max="3072" width="11.109375" style="8" bestFit="1" customWidth="1"/>
    <col min="3073" max="3073" width="10.33203125" style="8" bestFit="1" customWidth="1"/>
    <col min="3074" max="3074" width="7.109375" style="8" bestFit="1" customWidth="1"/>
    <col min="3075" max="3075" width="12.44140625" style="8" customWidth="1"/>
    <col min="3076" max="3076" width="6.6640625" style="8" bestFit="1" customWidth="1"/>
    <col min="3077" max="3077" width="5" style="8" bestFit="1" customWidth="1"/>
    <col min="3078" max="3078" width="5.33203125" style="8" bestFit="1" customWidth="1"/>
    <col min="3079" max="3079" width="3.109375" style="8" bestFit="1" customWidth="1"/>
    <col min="3080" max="3080" width="9" style="8" customWidth="1"/>
    <col min="3081" max="3081" width="7" style="8" bestFit="1" customWidth="1"/>
    <col min="3082" max="3082" width="6" style="8" bestFit="1" customWidth="1"/>
    <col min="3083" max="3083" width="16.109375" style="8" customWidth="1"/>
    <col min="3084" max="3084" width="5.44140625" style="8" bestFit="1" customWidth="1"/>
    <col min="3085" max="3085" width="17" style="8" customWidth="1"/>
    <col min="3086" max="3090" width="11.5546875" style="8"/>
    <col min="3091" max="3091" width="8.88671875" style="8" bestFit="1" customWidth="1"/>
    <col min="3092" max="3092" width="9.5546875" style="8" bestFit="1" customWidth="1"/>
    <col min="3093" max="3093" width="6.88671875" style="8" bestFit="1" customWidth="1"/>
    <col min="3094" max="3094" width="8.44140625" style="8" bestFit="1" customWidth="1"/>
    <col min="3095" max="3095" width="8" style="8" bestFit="1" customWidth="1"/>
    <col min="3096" max="3096" width="7.5546875" style="8" bestFit="1" customWidth="1"/>
    <col min="3097" max="3097" width="5.5546875" style="8" bestFit="1" customWidth="1"/>
    <col min="3098" max="3327" width="11.5546875" style="8"/>
    <col min="3328" max="3328" width="11.109375" style="8" bestFit="1" customWidth="1"/>
    <col min="3329" max="3329" width="10.33203125" style="8" bestFit="1" customWidth="1"/>
    <col min="3330" max="3330" width="7.109375" style="8" bestFit="1" customWidth="1"/>
    <col min="3331" max="3331" width="12.44140625" style="8" customWidth="1"/>
    <col min="3332" max="3332" width="6.6640625" style="8" bestFit="1" customWidth="1"/>
    <col min="3333" max="3333" width="5" style="8" bestFit="1" customWidth="1"/>
    <col min="3334" max="3334" width="5.33203125" style="8" bestFit="1" customWidth="1"/>
    <col min="3335" max="3335" width="3.109375" style="8" bestFit="1" customWidth="1"/>
    <col min="3336" max="3336" width="9" style="8" customWidth="1"/>
    <col min="3337" max="3337" width="7" style="8" bestFit="1" customWidth="1"/>
    <col min="3338" max="3338" width="6" style="8" bestFit="1" customWidth="1"/>
    <col min="3339" max="3339" width="16.109375" style="8" customWidth="1"/>
    <col min="3340" max="3340" width="5.44140625" style="8" bestFit="1" customWidth="1"/>
    <col min="3341" max="3341" width="17" style="8" customWidth="1"/>
    <col min="3342" max="3346" width="11.5546875" style="8"/>
    <col min="3347" max="3347" width="8.88671875" style="8" bestFit="1" customWidth="1"/>
    <col min="3348" max="3348" width="9.5546875" style="8" bestFit="1" customWidth="1"/>
    <col min="3349" max="3349" width="6.88671875" style="8" bestFit="1" customWidth="1"/>
    <col min="3350" max="3350" width="8.44140625" style="8" bestFit="1" customWidth="1"/>
    <col min="3351" max="3351" width="8" style="8" bestFit="1" customWidth="1"/>
    <col min="3352" max="3352" width="7.5546875" style="8" bestFit="1" customWidth="1"/>
    <col min="3353" max="3353" width="5.5546875" style="8" bestFit="1" customWidth="1"/>
    <col min="3354" max="3583" width="11.5546875" style="8"/>
    <col min="3584" max="3584" width="11.109375" style="8" bestFit="1" customWidth="1"/>
    <col min="3585" max="3585" width="10.33203125" style="8" bestFit="1" customWidth="1"/>
    <col min="3586" max="3586" width="7.109375" style="8" bestFit="1" customWidth="1"/>
    <col min="3587" max="3587" width="12.44140625" style="8" customWidth="1"/>
    <col min="3588" max="3588" width="6.6640625" style="8" bestFit="1" customWidth="1"/>
    <col min="3589" max="3589" width="5" style="8" bestFit="1" customWidth="1"/>
    <col min="3590" max="3590" width="5.33203125" style="8" bestFit="1" customWidth="1"/>
    <col min="3591" max="3591" width="3.109375" style="8" bestFit="1" customWidth="1"/>
    <col min="3592" max="3592" width="9" style="8" customWidth="1"/>
    <col min="3593" max="3593" width="7" style="8" bestFit="1" customWidth="1"/>
    <col min="3594" max="3594" width="6" style="8" bestFit="1" customWidth="1"/>
    <col min="3595" max="3595" width="16.109375" style="8" customWidth="1"/>
    <col min="3596" max="3596" width="5.44140625" style="8" bestFit="1" customWidth="1"/>
    <col min="3597" max="3597" width="17" style="8" customWidth="1"/>
    <col min="3598" max="3602" width="11.5546875" style="8"/>
    <col min="3603" max="3603" width="8.88671875" style="8" bestFit="1" customWidth="1"/>
    <col min="3604" max="3604" width="9.5546875" style="8" bestFit="1" customWidth="1"/>
    <col min="3605" max="3605" width="6.88671875" style="8" bestFit="1" customWidth="1"/>
    <col min="3606" max="3606" width="8.44140625" style="8" bestFit="1" customWidth="1"/>
    <col min="3607" max="3607" width="8" style="8" bestFit="1" customWidth="1"/>
    <col min="3608" max="3608" width="7.5546875" style="8" bestFit="1" customWidth="1"/>
    <col min="3609" max="3609" width="5.5546875" style="8" bestFit="1" customWidth="1"/>
    <col min="3610" max="3839" width="11.5546875" style="8"/>
    <col min="3840" max="3840" width="11.109375" style="8" bestFit="1" customWidth="1"/>
    <col min="3841" max="3841" width="10.33203125" style="8" bestFit="1" customWidth="1"/>
    <col min="3842" max="3842" width="7.109375" style="8" bestFit="1" customWidth="1"/>
    <col min="3843" max="3843" width="12.44140625" style="8" customWidth="1"/>
    <col min="3844" max="3844" width="6.6640625" style="8" bestFit="1" customWidth="1"/>
    <col min="3845" max="3845" width="5" style="8" bestFit="1" customWidth="1"/>
    <col min="3846" max="3846" width="5.33203125" style="8" bestFit="1" customWidth="1"/>
    <col min="3847" max="3847" width="3.109375" style="8" bestFit="1" customWidth="1"/>
    <col min="3848" max="3848" width="9" style="8" customWidth="1"/>
    <col min="3849" max="3849" width="7" style="8" bestFit="1" customWidth="1"/>
    <col min="3850" max="3850" width="6" style="8" bestFit="1" customWidth="1"/>
    <col min="3851" max="3851" width="16.109375" style="8" customWidth="1"/>
    <col min="3852" max="3852" width="5.44140625" style="8" bestFit="1" customWidth="1"/>
    <col min="3853" max="3853" width="17" style="8" customWidth="1"/>
    <col min="3854" max="3858" width="11.5546875" style="8"/>
    <col min="3859" max="3859" width="8.88671875" style="8" bestFit="1" customWidth="1"/>
    <col min="3860" max="3860" width="9.5546875" style="8" bestFit="1" customWidth="1"/>
    <col min="3861" max="3861" width="6.88671875" style="8" bestFit="1" customWidth="1"/>
    <col min="3862" max="3862" width="8.44140625" style="8" bestFit="1" customWidth="1"/>
    <col min="3863" max="3863" width="8" style="8" bestFit="1" customWidth="1"/>
    <col min="3864" max="3864" width="7.5546875" style="8" bestFit="1" customWidth="1"/>
    <col min="3865" max="3865" width="5.5546875" style="8" bestFit="1" customWidth="1"/>
    <col min="3866" max="4095" width="11.5546875" style="8"/>
    <col min="4096" max="4096" width="11.109375" style="8" bestFit="1" customWidth="1"/>
    <col min="4097" max="4097" width="10.33203125" style="8" bestFit="1" customWidth="1"/>
    <col min="4098" max="4098" width="7.109375" style="8" bestFit="1" customWidth="1"/>
    <col min="4099" max="4099" width="12.44140625" style="8" customWidth="1"/>
    <col min="4100" max="4100" width="6.6640625" style="8" bestFit="1" customWidth="1"/>
    <col min="4101" max="4101" width="5" style="8" bestFit="1" customWidth="1"/>
    <col min="4102" max="4102" width="5.33203125" style="8" bestFit="1" customWidth="1"/>
    <col min="4103" max="4103" width="3.109375" style="8" bestFit="1" customWidth="1"/>
    <col min="4104" max="4104" width="9" style="8" customWidth="1"/>
    <col min="4105" max="4105" width="7" style="8" bestFit="1" customWidth="1"/>
    <col min="4106" max="4106" width="6" style="8" bestFit="1" customWidth="1"/>
    <col min="4107" max="4107" width="16.109375" style="8" customWidth="1"/>
    <col min="4108" max="4108" width="5.44140625" style="8" bestFit="1" customWidth="1"/>
    <col min="4109" max="4109" width="17" style="8" customWidth="1"/>
    <col min="4110" max="4114" width="11.5546875" style="8"/>
    <col min="4115" max="4115" width="8.88671875" style="8" bestFit="1" customWidth="1"/>
    <col min="4116" max="4116" width="9.5546875" style="8" bestFit="1" customWidth="1"/>
    <col min="4117" max="4117" width="6.88671875" style="8" bestFit="1" customWidth="1"/>
    <col min="4118" max="4118" width="8.44140625" style="8" bestFit="1" customWidth="1"/>
    <col min="4119" max="4119" width="8" style="8" bestFit="1" customWidth="1"/>
    <col min="4120" max="4120" width="7.5546875" style="8" bestFit="1" customWidth="1"/>
    <col min="4121" max="4121" width="5.5546875" style="8" bestFit="1" customWidth="1"/>
    <col min="4122" max="4351" width="11.5546875" style="8"/>
    <col min="4352" max="4352" width="11.109375" style="8" bestFit="1" customWidth="1"/>
    <col min="4353" max="4353" width="10.33203125" style="8" bestFit="1" customWidth="1"/>
    <col min="4354" max="4354" width="7.109375" style="8" bestFit="1" customWidth="1"/>
    <col min="4355" max="4355" width="12.44140625" style="8" customWidth="1"/>
    <col min="4356" max="4356" width="6.6640625" style="8" bestFit="1" customWidth="1"/>
    <col min="4357" max="4357" width="5" style="8" bestFit="1" customWidth="1"/>
    <col min="4358" max="4358" width="5.33203125" style="8" bestFit="1" customWidth="1"/>
    <col min="4359" max="4359" width="3.109375" style="8" bestFit="1" customWidth="1"/>
    <col min="4360" max="4360" width="9" style="8" customWidth="1"/>
    <col min="4361" max="4361" width="7" style="8" bestFit="1" customWidth="1"/>
    <col min="4362" max="4362" width="6" style="8" bestFit="1" customWidth="1"/>
    <col min="4363" max="4363" width="16.109375" style="8" customWidth="1"/>
    <col min="4364" max="4364" width="5.44140625" style="8" bestFit="1" customWidth="1"/>
    <col min="4365" max="4365" width="17" style="8" customWidth="1"/>
    <col min="4366" max="4370" width="11.5546875" style="8"/>
    <col min="4371" max="4371" width="8.88671875" style="8" bestFit="1" customWidth="1"/>
    <col min="4372" max="4372" width="9.5546875" style="8" bestFit="1" customWidth="1"/>
    <col min="4373" max="4373" width="6.88671875" style="8" bestFit="1" customWidth="1"/>
    <col min="4374" max="4374" width="8.44140625" style="8" bestFit="1" customWidth="1"/>
    <col min="4375" max="4375" width="8" style="8" bestFit="1" customWidth="1"/>
    <col min="4376" max="4376" width="7.5546875" style="8" bestFit="1" customWidth="1"/>
    <col min="4377" max="4377" width="5.5546875" style="8" bestFit="1" customWidth="1"/>
    <col min="4378" max="4607" width="11.5546875" style="8"/>
    <col min="4608" max="4608" width="11.109375" style="8" bestFit="1" customWidth="1"/>
    <col min="4609" max="4609" width="10.33203125" style="8" bestFit="1" customWidth="1"/>
    <col min="4610" max="4610" width="7.109375" style="8" bestFit="1" customWidth="1"/>
    <col min="4611" max="4611" width="12.44140625" style="8" customWidth="1"/>
    <col min="4612" max="4612" width="6.6640625" style="8" bestFit="1" customWidth="1"/>
    <col min="4613" max="4613" width="5" style="8" bestFit="1" customWidth="1"/>
    <col min="4614" max="4614" width="5.33203125" style="8" bestFit="1" customWidth="1"/>
    <col min="4615" max="4615" width="3.109375" style="8" bestFit="1" customWidth="1"/>
    <col min="4616" max="4616" width="9" style="8" customWidth="1"/>
    <col min="4617" max="4617" width="7" style="8" bestFit="1" customWidth="1"/>
    <col min="4618" max="4618" width="6" style="8" bestFit="1" customWidth="1"/>
    <col min="4619" max="4619" width="16.109375" style="8" customWidth="1"/>
    <col min="4620" max="4620" width="5.44140625" style="8" bestFit="1" customWidth="1"/>
    <col min="4621" max="4621" width="17" style="8" customWidth="1"/>
    <col min="4622" max="4626" width="11.5546875" style="8"/>
    <col min="4627" max="4627" width="8.88671875" style="8" bestFit="1" customWidth="1"/>
    <col min="4628" max="4628" width="9.5546875" style="8" bestFit="1" customWidth="1"/>
    <col min="4629" max="4629" width="6.88671875" style="8" bestFit="1" customWidth="1"/>
    <col min="4630" max="4630" width="8.44140625" style="8" bestFit="1" customWidth="1"/>
    <col min="4631" max="4631" width="8" style="8" bestFit="1" customWidth="1"/>
    <col min="4632" max="4632" width="7.5546875" style="8" bestFit="1" customWidth="1"/>
    <col min="4633" max="4633" width="5.5546875" style="8" bestFit="1" customWidth="1"/>
    <col min="4634" max="4863" width="11.5546875" style="8"/>
    <col min="4864" max="4864" width="11.109375" style="8" bestFit="1" customWidth="1"/>
    <col min="4865" max="4865" width="10.33203125" style="8" bestFit="1" customWidth="1"/>
    <col min="4866" max="4866" width="7.109375" style="8" bestFit="1" customWidth="1"/>
    <col min="4867" max="4867" width="12.44140625" style="8" customWidth="1"/>
    <col min="4868" max="4868" width="6.6640625" style="8" bestFit="1" customWidth="1"/>
    <col min="4869" max="4869" width="5" style="8" bestFit="1" customWidth="1"/>
    <col min="4870" max="4870" width="5.33203125" style="8" bestFit="1" customWidth="1"/>
    <col min="4871" max="4871" width="3.109375" style="8" bestFit="1" customWidth="1"/>
    <col min="4872" max="4872" width="9" style="8" customWidth="1"/>
    <col min="4873" max="4873" width="7" style="8" bestFit="1" customWidth="1"/>
    <col min="4874" max="4874" width="6" style="8" bestFit="1" customWidth="1"/>
    <col min="4875" max="4875" width="16.109375" style="8" customWidth="1"/>
    <col min="4876" max="4876" width="5.44140625" style="8" bestFit="1" customWidth="1"/>
    <col min="4877" max="4877" width="17" style="8" customWidth="1"/>
    <col min="4878" max="4882" width="11.5546875" style="8"/>
    <col min="4883" max="4883" width="8.88671875" style="8" bestFit="1" customWidth="1"/>
    <col min="4884" max="4884" width="9.5546875" style="8" bestFit="1" customWidth="1"/>
    <col min="4885" max="4885" width="6.88671875" style="8" bestFit="1" customWidth="1"/>
    <col min="4886" max="4886" width="8.44140625" style="8" bestFit="1" customWidth="1"/>
    <col min="4887" max="4887" width="8" style="8" bestFit="1" customWidth="1"/>
    <col min="4888" max="4888" width="7.5546875" style="8" bestFit="1" customWidth="1"/>
    <col min="4889" max="4889" width="5.5546875" style="8" bestFit="1" customWidth="1"/>
    <col min="4890" max="5119" width="11.5546875" style="8"/>
    <col min="5120" max="5120" width="11.109375" style="8" bestFit="1" customWidth="1"/>
    <col min="5121" max="5121" width="10.33203125" style="8" bestFit="1" customWidth="1"/>
    <col min="5122" max="5122" width="7.109375" style="8" bestFit="1" customWidth="1"/>
    <col min="5123" max="5123" width="12.44140625" style="8" customWidth="1"/>
    <col min="5124" max="5124" width="6.6640625" style="8" bestFit="1" customWidth="1"/>
    <col min="5125" max="5125" width="5" style="8" bestFit="1" customWidth="1"/>
    <col min="5126" max="5126" width="5.33203125" style="8" bestFit="1" customWidth="1"/>
    <col min="5127" max="5127" width="3.109375" style="8" bestFit="1" customWidth="1"/>
    <col min="5128" max="5128" width="9" style="8" customWidth="1"/>
    <col min="5129" max="5129" width="7" style="8" bestFit="1" customWidth="1"/>
    <col min="5130" max="5130" width="6" style="8" bestFit="1" customWidth="1"/>
    <col min="5131" max="5131" width="16.109375" style="8" customWidth="1"/>
    <col min="5132" max="5132" width="5.44140625" style="8" bestFit="1" customWidth="1"/>
    <col min="5133" max="5133" width="17" style="8" customWidth="1"/>
    <col min="5134" max="5138" width="11.5546875" style="8"/>
    <col min="5139" max="5139" width="8.88671875" style="8" bestFit="1" customWidth="1"/>
    <col min="5140" max="5140" width="9.5546875" style="8" bestFit="1" customWidth="1"/>
    <col min="5141" max="5141" width="6.88671875" style="8" bestFit="1" customWidth="1"/>
    <col min="5142" max="5142" width="8.44140625" style="8" bestFit="1" customWidth="1"/>
    <col min="5143" max="5143" width="8" style="8" bestFit="1" customWidth="1"/>
    <col min="5144" max="5144" width="7.5546875" style="8" bestFit="1" customWidth="1"/>
    <col min="5145" max="5145" width="5.5546875" style="8" bestFit="1" customWidth="1"/>
    <col min="5146" max="5375" width="11.5546875" style="8"/>
    <col min="5376" max="5376" width="11.109375" style="8" bestFit="1" customWidth="1"/>
    <col min="5377" max="5377" width="10.33203125" style="8" bestFit="1" customWidth="1"/>
    <col min="5378" max="5378" width="7.109375" style="8" bestFit="1" customWidth="1"/>
    <col min="5379" max="5379" width="12.44140625" style="8" customWidth="1"/>
    <col min="5380" max="5380" width="6.6640625" style="8" bestFit="1" customWidth="1"/>
    <col min="5381" max="5381" width="5" style="8" bestFit="1" customWidth="1"/>
    <col min="5382" max="5382" width="5.33203125" style="8" bestFit="1" customWidth="1"/>
    <col min="5383" max="5383" width="3.109375" style="8" bestFit="1" customWidth="1"/>
    <col min="5384" max="5384" width="9" style="8" customWidth="1"/>
    <col min="5385" max="5385" width="7" style="8" bestFit="1" customWidth="1"/>
    <col min="5386" max="5386" width="6" style="8" bestFit="1" customWidth="1"/>
    <col min="5387" max="5387" width="16.109375" style="8" customWidth="1"/>
    <col min="5388" max="5388" width="5.44140625" style="8" bestFit="1" customWidth="1"/>
    <col min="5389" max="5389" width="17" style="8" customWidth="1"/>
    <col min="5390" max="5394" width="11.5546875" style="8"/>
    <col min="5395" max="5395" width="8.88671875" style="8" bestFit="1" customWidth="1"/>
    <col min="5396" max="5396" width="9.5546875" style="8" bestFit="1" customWidth="1"/>
    <col min="5397" max="5397" width="6.88671875" style="8" bestFit="1" customWidth="1"/>
    <col min="5398" max="5398" width="8.44140625" style="8" bestFit="1" customWidth="1"/>
    <col min="5399" max="5399" width="8" style="8" bestFit="1" customWidth="1"/>
    <col min="5400" max="5400" width="7.5546875" style="8" bestFit="1" customWidth="1"/>
    <col min="5401" max="5401" width="5.5546875" style="8" bestFit="1" customWidth="1"/>
    <col min="5402" max="5631" width="11.5546875" style="8"/>
    <col min="5632" max="5632" width="11.109375" style="8" bestFit="1" customWidth="1"/>
    <col min="5633" max="5633" width="10.33203125" style="8" bestFit="1" customWidth="1"/>
    <col min="5634" max="5634" width="7.109375" style="8" bestFit="1" customWidth="1"/>
    <col min="5635" max="5635" width="12.44140625" style="8" customWidth="1"/>
    <col min="5636" max="5636" width="6.6640625" style="8" bestFit="1" customWidth="1"/>
    <col min="5637" max="5637" width="5" style="8" bestFit="1" customWidth="1"/>
    <col min="5638" max="5638" width="5.33203125" style="8" bestFit="1" customWidth="1"/>
    <col min="5639" max="5639" width="3.109375" style="8" bestFit="1" customWidth="1"/>
    <col min="5640" max="5640" width="9" style="8" customWidth="1"/>
    <col min="5641" max="5641" width="7" style="8" bestFit="1" customWidth="1"/>
    <col min="5642" max="5642" width="6" style="8" bestFit="1" customWidth="1"/>
    <col min="5643" max="5643" width="16.109375" style="8" customWidth="1"/>
    <col min="5644" max="5644" width="5.44140625" style="8" bestFit="1" customWidth="1"/>
    <col min="5645" max="5645" width="17" style="8" customWidth="1"/>
    <col min="5646" max="5650" width="11.5546875" style="8"/>
    <col min="5651" max="5651" width="8.88671875" style="8" bestFit="1" customWidth="1"/>
    <col min="5652" max="5652" width="9.5546875" style="8" bestFit="1" customWidth="1"/>
    <col min="5653" max="5653" width="6.88671875" style="8" bestFit="1" customWidth="1"/>
    <col min="5654" max="5654" width="8.44140625" style="8" bestFit="1" customWidth="1"/>
    <col min="5655" max="5655" width="8" style="8" bestFit="1" customWidth="1"/>
    <col min="5656" max="5656" width="7.5546875" style="8" bestFit="1" customWidth="1"/>
    <col min="5657" max="5657" width="5.5546875" style="8" bestFit="1" customWidth="1"/>
    <col min="5658" max="5887" width="11.5546875" style="8"/>
    <col min="5888" max="5888" width="11.109375" style="8" bestFit="1" customWidth="1"/>
    <col min="5889" max="5889" width="10.33203125" style="8" bestFit="1" customWidth="1"/>
    <col min="5890" max="5890" width="7.109375" style="8" bestFit="1" customWidth="1"/>
    <col min="5891" max="5891" width="12.44140625" style="8" customWidth="1"/>
    <col min="5892" max="5892" width="6.6640625" style="8" bestFit="1" customWidth="1"/>
    <col min="5893" max="5893" width="5" style="8" bestFit="1" customWidth="1"/>
    <col min="5894" max="5894" width="5.33203125" style="8" bestFit="1" customWidth="1"/>
    <col min="5895" max="5895" width="3.109375" style="8" bestFit="1" customWidth="1"/>
    <col min="5896" max="5896" width="9" style="8" customWidth="1"/>
    <col min="5897" max="5897" width="7" style="8" bestFit="1" customWidth="1"/>
    <col min="5898" max="5898" width="6" style="8" bestFit="1" customWidth="1"/>
    <col min="5899" max="5899" width="16.109375" style="8" customWidth="1"/>
    <col min="5900" max="5900" width="5.44140625" style="8" bestFit="1" customWidth="1"/>
    <col min="5901" max="5901" width="17" style="8" customWidth="1"/>
    <col min="5902" max="5906" width="11.5546875" style="8"/>
    <col min="5907" max="5907" width="8.88671875" style="8" bestFit="1" customWidth="1"/>
    <col min="5908" max="5908" width="9.5546875" style="8" bestFit="1" customWidth="1"/>
    <col min="5909" max="5909" width="6.88671875" style="8" bestFit="1" customWidth="1"/>
    <col min="5910" max="5910" width="8.44140625" style="8" bestFit="1" customWidth="1"/>
    <col min="5911" max="5911" width="8" style="8" bestFit="1" customWidth="1"/>
    <col min="5912" max="5912" width="7.5546875" style="8" bestFit="1" customWidth="1"/>
    <col min="5913" max="5913" width="5.5546875" style="8" bestFit="1" customWidth="1"/>
    <col min="5914" max="6143" width="11.5546875" style="8"/>
    <col min="6144" max="6144" width="11.109375" style="8" bestFit="1" customWidth="1"/>
    <col min="6145" max="6145" width="10.33203125" style="8" bestFit="1" customWidth="1"/>
    <col min="6146" max="6146" width="7.109375" style="8" bestFit="1" customWidth="1"/>
    <col min="6147" max="6147" width="12.44140625" style="8" customWidth="1"/>
    <col min="6148" max="6148" width="6.6640625" style="8" bestFit="1" customWidth="1"/>
    <col min="6149" max="6149" width="5" style="8" bestFit="1" customWidth="1"/>
    <col min="6150" max="6150" width="5.33203125" style="8" bestFit="1" customWidth="1"/>
    <col min="6151" max="6151" width="3.109375" style="8" bestFit="1" customWidth="1"/>
    <col min="6152" max="6152" width="9" style="8" customWidth="1"/>
    <col min="6153" max="6153" width="7" style="8" bestFit="1" customWidth="1"/>
    <col min="6154" max="6154" width="6" style="8" bestFit="1" customWidth="1"/>
    <col min="6155" max="6155" width="16.109375" style="8" customWidth="1"/>
    <col min="6156" max="6156" width="5.44140625" style="8" bestFit="1" customWidth="1"/>
    <col min="6157" max="6157" width="17" style="8" customWidth="1"/>
    <col min="6158" max="6162" width="11.5546875" style="8"/>
    <col min="6163" max="6163" width="8.88671875" style="8" bestFit="1" customWidth="1"/>
    <col min="6164" max="6164" width="9.5546875" style="8" bestFit="1" customWidth="1"/>
    <col min="6165" max="6165" width="6.88671875" style="8" bestFit="1" customWidth="1"/>
    <col min="6166" max="6166" width="8.44140625" style="8" bestFit="1" customWidth="1"/>
    <col min="6167" max="6167" width="8" style="8" bestFit="1" customWidth="1"/>
    <col min="6168" max="6168" width="7.5546875" style="8" bestFit="1" customWidth="1"/>
    <col min="6169" max="6169" width="5.5546875" style="8" bestFit="1" customWidth="1"/>
    <col min="6170" max="6399" width="11.5546875" style="8"/>
    <col min="6400" max="6400" width="11.109375" style="8" bestFit="1" customWidth="1"/>
    <col min="6401" max="6401" width="10.33203125" style="8" bestFit="1" customWidth="1"/>
    <col min="6402" max="6402" width="7.109375" style="8" bestFit="1" customWidth="1"/>
    <col min="6403" max="6403" width="12.44140625" style="8" customWidth="1"/>
    <col min="6404" max="6404" width="6.6640625" style="8" bestFit="1" customWidth="1"/>
    <col min="6405" max="6405" width="5" style="8" bestFit="1" customWidth="1"/>
    <col min="6406" max="6406" width="5.33203125" style="8" bestFit="1" customWidth="1"/>
    <col min="6407" max="6407" width="3.109375" style="8" bestFit="1" customWidth="1"/>
    <col min="6408" max="6408" width="9" style="8" customWidth="1"/>
    <col min="6409" max="6409" width="7" style="8" bestFit="1" customWidth="1"/>
    <col min="6410" max="6410" width="6" style="8" bestFit="1" customWidth="1"/>
    <col min="6411" max="6411" width="16.109375" style="8" customWidth="1"/>
    <col min="6412" max="6412" width="5.44140625" style="8" bestFit="1" customWidth="1"/>
    <col min="6413" max="6413" width="17" style="8" customWidth="1"/>
    <col min="6414" max="6418" width="11.5546875" style="8"/>
    <col min="6419" max="6419" width="8.88671875" style="8" bestFit="1" customWidth="1"/>
    <col min="6420" max="6420" width="9.5546875" style="8" bestFit="1" customWidth="1"/>
    <col min="6421" max="6421" width="6.88671875" style="8" bestFit="1" customWidth="1"/>
    <col min="6422" max="6422" width="8.44140625" style="8" bestFit="1" customWidth="1"/>
    <col min="6423" max="6423" width="8" style="8" bestFit="1" customWidth="1"/>
    <col min="6424" max="6424" width="7.5546875" style="8" bestFit="1" customWidth="1"/>
    <col min="6425" max="6425" width="5.5546875" style="8" bestFit="1" customWidth="1"/>
    <col min="6426" max="6655" width="11.5546875" style="8"/>
    <col min="6656" max="6656" width="11.109375" style="8" bestFit="1" customWidth="1"/>
    <col min="6657" max="6657" width="10.33203125" style="8" bestFit="1" customWidth="1"/>
    <col min="6658" max="6658" width="7.109375" style="8" bestFit="1" customWidth="1"/>
    <col min="6659" max="6659" width="12.44140625" style="8" customWidth="1"/>
    <col min="6660" max="6660" width="6.6640625" style="8" bestFit="1" customWidth="1"/>
    <col min="6661" max="6661" width="5" style="8" bestFit="1" customWidth="1"/>
    <col min="6662" max="6662" width="5.33203125" style="8" bestFit="1" customWidth="1"/>
    <col min="6663" max="6663" width="3.109375" style="8" bestFit="1" customWidth="1"/>
    <col min="6664" max="6664" width="9" style="8" customWidth="1"/>
    <col min="6665" max="6665" width="7" style="8" bestFit="1" customWidth="1"/>
    <col min="6666" max="6666" width="6" style="8" bestFit="1" customWidth="1"/>
    <col min="6667" max="6667" width="16.109375" style="8" customWidth="1"/>
    <col min="6668" max="6668" width="5.44140625" style="8" bestFit="1" customWidth="1"/>
    <col min="6669" max="6669" width="17" style="8" customWidth="1"/>
    <col min="6670" max="6674" width="11.5546875" style="8"/>
    <col min="6675" max="6675" width="8.88671875" style="8" bestFit="1" customWidth="1"/>
    <col min="6676" max="6676" width="9.5546875" style="8" bestFit="1" customWidth="1"/>
    <col min="6677" max="6677" width="6.88671875" style="8" bestFit="1" customWidth="1"/>
    <col min="6678" max="6678" width="8.44140625" style="8" bestFit="1" customWidth="1"/>
    <col min="6679" max="6679" width="8" style="8" bestFit="1" customWidth="1"/>
    <col min="6680" max="6680" width="7.5546875" style="8" bestFit="1" customWidth="1"/>
    <col min="6681" max="6681" width="5.5546875" style="8" bestFit="1" customWidth="1"/>
    <col min="6682" max="6911" width="11.5546875" style="8"/>
    <col min="6912" max="6912" width="11.109375" style="8" bestFit="1" customWidth="1"/>
    <col min="6913" max="6913" width="10.33203125" style="8" bestFit="1" customWidth="1"/>
    <col min="6914" max="6914" width="7.109375" style="8" bestFit="1" customWidth="1"/>
    <col min="6915" max="6915" width="12.44140625" style="8" customWidth="1"/>
    <col min="6916" max="6916" width="6.6640625" style="8" bestFit="1" customWidth="1"/>
    <col min="6917" max="6917" width="5" style="8" bestFit="1" customWidth="1"/>
    <col min="6918" max="6918" width="5.33203125" style="8" bestFit="1" customWidth="1"/>
    <col min="6919" max="6919" width="3.109375" style="8" bestFit="1" customWidth="1"/>
    <col min="6920" max="6920" width="9" style="8" customWidth="1"/>
    <col min="6921" max="6921" width="7" style="8" bestFit="1" customWidth="1"/>
    <col min="6922" max="6922" width="6" style="8" bestFit="1" customWidth="1"/>
    <col min="6923" max="6923" width="16.109375" style="8" customWidth="1"/>
    <col min="6924" max="6924" width="5.44140625" style="8" bestFit="1" customWidth="1"/>
    <col min="6925" max="6925" width="17" style="8" customWidth="1"/>
    <col min="6926" max="6930" width="11.5546875" style="8"/>
    <col min="6931" max="6931" width="8.88671875" style="8" bestFit="1" customWidth="1"/>
    <col min="6932" max="6932" width="9.5546875" style="8" bestFit="1" customWidth="1"/>
    <col min="6933" max="6933" width="6.88671875" style="8" bestFit="1" customWidth="1"/>
    <col min="6934" max="6934" width="8.44140625" style="8" bestFit="1" customWidth="1"/>
    <col min="6935" max="6935" width="8" style="8" bestFit="1" customWidth="1"/>
    <col min="6936" max="6936" width="7.5546875" style="8" bestFit="1" customWidth="1"/>
    <col min="6937" max="6937" width="5.5546875" style="8" bestFit="1" customWidth="1"/>
    <col min="6938" max="7167" width="11.5546875" style="8"/>
    <col min="7168" max="7168" width="11.109375" style="8" bestFit="1" customWidth="1"/>
    <col min="7169" max="7169" width="10.33203125" style="8" bestFit="1" customWidth="1"/>
    <col min="7170" max="7170" width="7.109375" style="8" bestFit="1" customWidth="1"/>
    <col min="7171" max="7171" width="12.44140625" style="8" customWidth="1"/>
    <col min="7172" max="7172" width="6.6640625" style="8" bestFit="1" customWidth="1"/>
    <col min="7173" max="7173" width="5" style="8" bestFit="1" customWidth="1"/>
    <col min="7174" max="7174" width="5.33203125" style="8" bestFit="1" customWidth="1"/>
    <col min="7175" max="7175" width="3.109375" style="8" bestFit="1" customWidth="1"/>
    <col min="7176" max="7176" width="9" style="8" customWidth="1"/>
    <col min="7177" max="7177" width="7" style="8" bestFit="1" customWidth="1"/>
    <col min="7178" max="7178" width="6" style="8" bestFit="1" customWidth="1"/>
    <col min="7179" max="7179" width="16.109375" style="8" customWidth="1"/>
    <col min="7180" max="7180" width="5.44140625" style="8" bestFit="1" customWidth="1"/>
    <col min="7181" max="7181" width="17" style="8" customWidth="1"/>
    <col min="7182" max="7186" width="11.5546875" style="8"/>
    <col min="7187" max="7187" width="8.88671875" style="8" bestFit="1" customWidth="1"/>
    <col min="7188" max="7188" width="9.5546875" style="8" bestFit="1" customWidth="1"/>
    <col min="7189" max="7189" width="6.88671875" style="8" bestFit="1" customWidth="1"/>
    <col min="7190" max="7190" width="8.44140625" style="8" bestFit="1" customWidth="1"/>
    <col min="7191" max="7191" width="8" style="8" bestFit="1" customWidth="1"/>
    <col min="7192" max="7192" width="7.5546875" style="8" bestFit="1" customWidth="1"/>
    <col min="7193" max="7193" width="5.5546875" style="8" bestFit="1" customWidth="1"/>
    <col min="7194" max="7423" width="11.5546875" style="8"/>
    <col min="7424" max="7424" width="11.109375" style="8" bestFit="1" customWidth="1"/>
    <col min="7425" max="7425" width="10.33203125" style="8" bestFit="1" customWidth="1"/>
    <col min="7426" max="7426" width="7.109375" style="8" bestFit="1" customWidth="1"/>
    <col min="7427" max="7427" width="12.44140625" style="8" customWidth="1"/>
    <col min="7428" max="7428" width="6.6640625" style="8" bestFit="1" customWidth="1"/>
    <col min="7429" max="7429" width="5" style="8" bestFit="1" customWidth="1"/>
    <col min="7430" max="7430" width="5.33203125" style="8" bestFit="1" customWidth="1"/>
    <col min="7431" max="7431" width="3.109375" style="8" bestFit="1" customWidth="1"/>
    <col min="7432" max="7432" width="9" style="8" customWidth="1"/>
    <col min="7433" max="7433" width="7" style="8" bestFit="1" customWidth="1"/>
    <col min="7434" max="7434" width="6" style="8" bestFit="1" customWidth="1"/>
    <col min="7435" max="7435" width="16.109375" style="8" customWidth="1"/>
    <col min="7436" max="7436" width="5.44140625" style="8" bestFit="1" customWidth="1"/>
    <col min="7437" max="7437" width="17" style="8" customWidth="1"/>
    <col min="7438" max="7442" width="11.5546875" style="8"/>
    <col min="7443" max="7443" width="8.88671875" style="8" bestFit="1" customWidth="1"/>
    <col min="7444" max="7444" width="9.5546875" style="8" bestFit="1" customWidth="1"/>
    <col min="7445" max="7445" width="6.88671875" style="8" bestFit="1" customWidth="1"/>
    <col min="7446" max="7446" width="8.44140625" style="8" bestFit="1" customWidth="1"/>
    <col min="7447" max="7447" width="8" style="8" bestFit="1" customWidth="1"/>
    <col min="7448" max="7448" width="7.5546875" style="8" bestFit="1" customWidth="1"/>
    <col min="7449" max="7449" width="5.5546875" style="8" bestFit="1" customWidth="1"/>
    <col min="7450" max="7679" width="11.5546875" style="8"/>
    <col min="7680" max="7680" width="11.109375" style="8" bestFit="1" customWidth="1"/>
    <col min="7681" max="7681" width="10.33203125" style="8" bestFit="1" customWidth="1"/>
    <col min="7682" max="7682" width="7.109375" style="8" bestFit="1" customWidth="1"/>
    <col min="7683" max="7683" width="12.44140625" style="8" customWidth="1"/>
    <col min="7684" max="7684" width="6.6640625" style="8" bestFit="1" customWidth="1"/>
    <col min="7685" max="7685" width="5" style="8" bestFit="1" customWidth="1"/>
    <col min="7686" max="7686" width="5.33203125" style="8" bestFit="1" customWidth="1"/>
    <col min="7687" max="7687" width="3.109375" style="8" bestFit="1" customWidth="1"/>
    <col min="7688" max="7688" width="9" style="8" customWidth="1"/>
    <col min="7689" max="7689" width="7" style="8" bestFit="1" customWidth="1"/>
    <col min="7690" max="7690" width="6" style="8" bestFit="1" customWidth="1"/>
    <col min="7691" max="7691" width="16.109375" style="8" customWidth="1"/>
    <col min="7692" max="7692" width="5.44140625" style="8" bestFit="1" customWidth="1"/>
    <col min="7693" max="7693" width="17" style="8" customWidth="1"/>
    <col min="7694" max="7698" width="11.5546875" style="8"/>
    <col min="7699" max="7699" width="8.88671875" style="8" bestFit="1" customWidth="1"/>
    <col min="7700" max="7700" width="9.5546875" style="8" bestFit="1" customWidth="1"/>
    <col min="7701" max="7701" width="6.88671875" style="8" bestFit="1" customWidth="1"/>
    <col min="7702" max="7702" width="8.44140625" style="8" bestFit="1" customWidth="1"/>
    <col min="7703" max="7703" width="8" style="8" bestFit="1" customWidth="1"/>
    <col min="7704" max="7704" width="7.5546875" style="8" bestFit="1" customWidth="1"/>
    <col min="7705" max="7705" width="5.5546875" style="8" bestFit="1" customWidth="1"/>
    <col min="7706" max="7935" width="11.5546875" style="8"/>
    <col min="7936" max="7936" width="11.109375" style="8" bestFit="1" customWidth="1"/>
    <col min="7937" max="7937" width="10.33203125" style="8" bestFit="1" customWidth="1"/>
    <col min="7938" max="7938" width="7.109375" style="8" bestFit="1" customWidth="1"/>
    <col min="7939" max="7939" width="12.44140625" style="8" customWidth="1"/>
    <col min="7940" max="7940" width="6.6640625" style="8" bestFit="1" customWidth="1"/>
    <col min="7941" max="7941" width="5" style="8" bestFit="1" customWidth="1"/>
    <col min="7942" max="7942" width="5.33203125" style="8" bestFit="1" customWidth="1"/>
    <col min="7943" max="7943" width="3.109375" style="8" bestFit="1" customWidth="1"/>
    <col min="7944" max="7944" width="9" style="8" customWidth="1"/>
    <col min="7945" max="7945" width="7" style="8" bestFit="1" customWidth="1"/>
    <col min="7946" max="7946" width="6" style="8" bestFit="1" customWidth="1"/>
    <col min="7947" max="7947" width="16.109375" style="8" customWidth="1"/>
    <col min="7948" max="7948" width="5.44140625" style="8" bestFit="1" customWidth="1"/>
    <col min="7949" max="7949" width="17" style="8" customWidth="1"/>
    <col min="7950" max="7954" width="11.5546875" style="8"/>
    <col min="7955" max="7955" width="8.88671875" style="8" bestFit="1" customWidth="1"/>
    <col min="7956" max="7956" width="9.5546875" style="8" bestFit="1" customWidth="1"/>
    <col min="7957" max="7957" width="6.88671875" style="8" bestFit="1" customWidth="1"/>
    <col min="7958" max="7958" width="8.44140625" style="8" bestFit="1" customWidth="1"/>
    <col min="7959" max="7959" width="8" style="8" bestFit="1" customWidth="1"/>
    <col min="7960" max="7960" width="7.5546875" style="8" bestFit="1" customWidth="1"/>
    <col min="7961" max="7961" width="5.5546875" style="8" bestFit="1" customWidth="1"/>
    <col min="7962" max="8191" width="11.5546875" style="8"/>
    <col min="8192" max="8192" width="11.109375" style="8" bestFit="1" customWidth="1"/>
    <col min="8193" max="8193" width="10.33203125" style="8" bestFit="1" customWidth="1"/>
    <col min="8194" max="8194" width="7.109375" style="8" bestFit="1" customWidth="1"/>
    <col min="8195" max="8195" width="12.44140625" style="8" customWidth="1"/>
    <col min="8196" max="8196" width="6.6640625" style="8" bestFit="1" customWidth="1"/>
    <col min="8197" max="8197" width="5" style="8" bestFit="1" customWidth="1"/>
    <col min="8198" max="8198" width="5.33203125" style="8" bestFit="1" customWidth="1"/>
    <col min="8199" max="8199" width="3.109375" style="8" bestFit="1" customWidth="1"/>
    <col min="8200" max="8200" width="9" style="8" customWidth="1"/>
    <col min="8201" max="8201" width="7" style="8" bestFit="1" customWidth="1"/>
    <col min="8202" max="8202" width="6" style="8" bestFit="1" customWidth="1"/>
    <col min="8203" max="8203" width="16.109375" style="8" customWidth="1"/>
    <col min="8204" max="8204" width="5.44140625" style="8" bestFit="1" customWidth="1"/>
    <col min="8205" max="8205" width="17" style="8" customWidth="1"/>
    <col min="8206" max="8210" width="11.5546875" style="8"/>
    <col min="8211" max="8211" width="8.88671875" style="8" bestFit="1" customWidth="1"/>
    <col min="8212" max="8212" width="9.5546875" style="8" bestFit="1" customWidth="1"/>
    <col min="8213" max="8213" width="6.88671875" style="8" bestFit="1" customWidth="1"/>
    <col min="8214" max="8214" width="8.44140625" style="8" bestFit="1" customWidth="1"/>
    <col min="8215" max="8215" width="8" style="8" bestFit="1" customWidth="1"/>
    <col min="8216" max="8216" width="7.5546875" style="8" bestFit="1" customWidth="1"/>
    <col min="8217" max="8217" width="5.5546875" style="8" bestFit="1" customWidth="1"/>
    <col min="8218" max="8447" width="11.5546875" style="8"/>
    <col min="8448" max="8448" width="11.109375" style="8" bestFit="1" customWidth="1"/>
    <col min="8449" max="8449" width="10.33203125" style="8" bestFit="1" customWidth="1"/>
    <col min="8450" max="8450" width="7.109375" style="8" bestFit="1" customWidth="1"/>
    <col min="8451" max="8451" width="12.44140625" style="8" customWidth="1"/>
    <col min="8452" max="8452" width="6.6640625" style="8" bestFit="1" customWidth="1"/>
    <col min="8453" max="8453" width="5" style="8" bestFit="1" customWidth="1"/>
    <col min="8454" max="8454" width="5.33203125" style="8" bestFit="1" customWidth="1"/>
    <col min="8455" max="8455" width="3.109375" style="8" bestFit="1" customWidth="1"/>
    <col min="8456" max="8456" width="9" style="8" customWidth="1"/>
    <col min="8457" max="8457" width="7" style="8" bestFit="1" customWidth="1"/>
    <col min="8458" max="8458" width="6" style="8" bestFit="1" customWidth="1"/>
    <col min="8459" max="8459" width="16.109375" style="8" customWidth="1"/>
    <col min="8460" max="8460" width="5.44140625" style="8" bestFit="1" customWidth="1"/>
    <col min="8461" max="8461" width="17" style="8" customWidth="1"/>
    <col min="8462" max="8466" width="11.5546875" style="8"/>
    <col min="8467" max="8467" width="8.88671875" style="8" bestFit="1" customWidth="1"/>
    <col min="8468" max="8468" width="9.5546875" style="8" bestFit="1" customWidth="1"/>
    <col min="8469" max="8469" width="6.88671875" style="8" bestFit="1" customWidth="1"/>
    <col min="8470" max="8470" width="8.44140625" style="8" bestFit="1" customWidth="1"/>
    <col min="8471" max="8471" width="8" style="8" bestFit="1" customWidth="1"/>
    <col min="8472" max="8472" width="7.5546875" style="8" bestFit="1" customWidth="1"/>
    <col min="8473" max="8473" width="5.5546875" style="8" bestFit="1" customWidth="1"/>
    <col min="8474" max="8703" width="11.5546875" style="8"/>
    <col min="8704" max="8704" width="11.109375" style="8" bestFit="1" customWidth="1"/>
    <col min="8705" max="8705" width="10.33203125" style="8" bestFit="1" customWidth="1"/>
    <col min="8706" max="8706" width="7.109375" style="8" bestFit="1" customWidth="1"/>
    <col min="8707" max="8707" width="12.44140625" style="8" customWidth="1"/>
    <col min="8708" max="8708" width="6.6640625" style="8" bestFit="1" customWidth="1"/>
    <col min="8709" max="8709" width="5" style="8" bestFit="1" customWidth="1"/>
    <col min="8710" max="8710" width="5.33203125" style="8" bestFit="1" customWidth="1"/>
    <col min="8711" max="8711" width="3.109375" style="8" bestFit="1" customWidth="1"/>
    <col min="8712" max="8712" width="9" style="8" customWidth="1"/>
    <col min="8713" max="8713" width="7" style="8" bestFit="1" customWidth="1"/>
    <col min="8714" max="8714" width="6" style="8" bestFit="1" customWidth="1"/>
    <col min="8715" max="8715" width="16.109375" style="8" customWidth="1"/>
    <col min="8716" max="8716" width="5.44140625" style="8" bestFit="1" customWidth="1"/>
    <col min="8717" max="8717" width="17" style="8" customWidth="1"/>
    <col min="8718" max="8722" width="11.5546875" style="8"/>
    <col min="8723" max="8723" width="8.88671875" style="8" bestFit="1" customWidth="1"/>
    <col min="8724" max="8724" width="9.5546875" style="8" bestFit="1" customWidth="1"/>
    <col min="8725" max="8725" width="6.88671875" style="8" bestFit="1" customWidth="1"/>
    <col min="8726" max="8726" width="8.44140625" style="8" bestFit="1" customWidth="1"/>
    <col min="8727" max="8727" width="8" style="8" bestFit="1" customWidth="1"/>
    <col min="8728" max="8728" width="7.5546875" style="8" bestFit="1" customWidth="1"/>
    <col min="8729" max="8729" width="5.5546875" style="8" bestFit="1" customWidth="1"/>
    <col min="8730" max="8959" width="11.5546875" style="8"/>
    <col min="8960" max="8960" width="11.109375" style="8" bestFit="1" customWidth="1"/>
    <col min="8961" max="8961" width="10.33203125" style="8" bestFit="1" customWidth="1"/>
    <col min="8962" max="8962" width="7.109375" style="8" bestFit="1" customWidth="1"/>
    <col min="8963" max="8963" width="12.44140625" style="8" customWidth="1"/>
    <col min="8964" max="8964" width="6.6640625" style="8" bestFit="1" customWidth="1"/>
    <col min="8965" max="8965" width="5" style="8" bestFit="1" customWidth="1"/>
    <col min="8966" max="8966" width="5.33203125" style="8" bestFit="1" customWidth="1"/>
    <col min="8967" max="8967" width="3.109375" style="8" bestFit="1" customWidth="1"/>
    <col min="8968" max="8968" width="9" style="8" customWidth="1"/>
    <col min="8969" max="8969" width="7" style="8" bestFit="1" customWidth="1"/>
    <col min="8970" max="8970" width="6" style="8" bestFit="1" customWidth="1"/>
    <col min="8971" max="8971" width="16.109375" style="8" customWidth="1"/>
    <col min="8972" max="8972" width="5.44140625" style="8" bestFit="1" customWidth="1"/>
    <col min="8973" max="8973" width="17" style="8" customWidth="1"/>
    <col min="8974" max="8978" width="11.5546875" style="8"/>
    <col min="8979" max="8979" width="8.88671875" style="8" bestFit="1" customWidth="1"/>
    <col min="8980" max="8980" width="9.5546875" style="8" bestFit="1" customWidth="1"/>
    <col min="8981" max="8981" width="6.88671875" style="8" bestFit="1" customWidth="1"/>
    <col min="8982" max="8982" width="8.44140625" style="8" bestFit="1" customWidth="1"/>
    <col min="8983" max="8983" width="8" style="8" bestFit="1" customWidth="1"/>
    <col min="8984" max="8984" width="7.5546875" style="8" bestFit="1" customWidth="1"/>
    <col min="8985" max="8985" width="5.5546875" style="8" bestFit="1" customWidth="1"/>
    <col min="8986" max="9215" width="11.5546875" style="8"/>
    <col min="9216" max="9216" width="11.109375" style="8" bestFit="1" customWidth="1"/>
    <col min="9217" max="9217" width="10.33203125" style="8" bestFit="1" customWidth="1"/>
    <col min="9218" max="9218" width="7.109375" style="8" bestFit="1" customWidth="1"/>
    <col min="9219" max="9219" width="12.44140625" style="8" customWidth="1"/>
    <col min="9220" max="9220" width="6.6640625" style="8" bestFit="1" customWidth="1"/>
    <col min="9221" max="9221" width="5" style="8" bestFit="1" customWidth="1"/>
    <col min="9222" max="9222" width="5.33203125" style="8" bestFit="1" customWidth="1"/>
    <col min="9223" max="9223" width="3.109375" style="8" bestFit="1" customWidth="1"/>
    <col min="9224" max="9224" width="9" style="8" customWidth="1"/>
    <col min="9225" max="9225" width="7" style="8" bestFit="1" customWidth="1"/>
    <col min="9226" max="9226" width="6" style="8" bestFit="1" customWidth="1"/>
    <col min="9227" max="9227" width="16.109375" style="8" customWidth="1"/>
    <col min="9228" max="9228" width="5.44140625" style="8" bestFit="1" customWidth="1"/>
    <col min="9229" max="9229" width="17" style="8" customWidth="1"/>
    <col min="9230" max="9234" width="11.5546875" style="8"/>
    <col min="9235" max="9235" width="8.88671875" style="8" bestFit="1" customWidth="1"/>
    <col min="9236" max="9236" width="9.5546875" style="8" bestFit="1" customWidth="1"/>
    <col min="9237" max="9237" width="6.88671875" style="8" bestFit="1" customWidth="1"/>
    <col min="9238" max="9238" width="8.44140625" style="8" bestFit="1" customWidth="1"/>
    <col min="9239" max="9239" width="8" style="8" bestFit="1" customWidth="1"/>
    <col min="9240" max="9240" width="7.5546875" style="8" bestFit="1" customWidth="1"/>
    <col min="9241" max="9241" width="5.5546875" style="8" bestFit="1" customWidth="1"/>
    <col min="9242" max="9471" width="11.5546875" style="8"/>
    <col min="9472" max="9472" width="11.109375" style="8" bestFit="1" customWidth="1"/>
    <col min="9473" max="9473" width="10.33203125" style="8" bestFit="1" customWidth="1"/>
    <col min="9474" max="9474" width="7.109375" style="8" bestFit="1" customWidth="1"/>
    <col min="9475" max="9475" width="12.44140625" style="8" customWidth="1"/>
    <col min="9476" max="9476" width="6.6640625" style="8" bestFit="1" customWidth="1"/>
    <col min="9477" max="9477" width="5" style="8" bestFit="1" customWidth="1"/>
    <col min="9478" max="9478" width="5.33203125" style="8" bestFit="1" customWidth="1"/>
    <col min="9479" max="9479" width="3.109375" style="8" bestFit="1" customWidth="1"/>
    <col min="9480" max="9480" width="9" style="8" customWidth="1"/>
    <col min="9481" max="9481" width="7" style="8" bestFit="1" customWidth="1"/>
    <col min="9482" max="9482" width="6" style="8" bestFit="1" customWidth="1"/>
    <col min="9483" max="9483" width="16.109375" style="8" customWidth="1"/>
    <col min="9484" max="9484" width="5.44140625" style="8" bestFit="1" customWidth="1"/>
    <col min="9485" max="9485" width="17" style="8" customWidth="1"/>
    <col min="9486" max="9490" width="11.5546875" style="8"/>
    <col min="9491" max="9491" width="8.88671875" style="8" bestFit="1" customWidth="1"/>
    <col min="9492" max="9492" width="9.5546875" style="8" bestFit="1" customWidth="1"/>
    <col min="9493" max="9493" width="6.88671875" style="8" bestFit="1" customWidth="1"/>
    <col min="9494" max="9494" width="8.44140625" style="8" bestFit="1" customWidth="1"/>
    <col min="9495" max="9495" width="8" style="8" bestFit="1" customWidth="1"/>
    <col min="9496" max="9496" width="7.5546875" style="8" bestFit="1" customWidth="1"/>
    <col min="9497" max="9497" width="5.5546875" style="8" bestFit="1" customWidth="1"/>
    <col min="9498" max="9727" width="11.5546875" style="8"/>
    <col min="9728" max="9728" width="11.109375" style="8" bestFit="1" customWidth="1"/>
    <col min="9729" max="9729" width="10.33203125" style="8" bestFit="1" customWidth="1"/>
    <col min="9730" max="9730" width="7.109375" style="8" bestFit="1" customWidth="1"/>
    <col min="9731" max="9731" width="12.44140625" style="8" customWidth="1"/>
    <col min="9732" max="9732" width="6.6640625" style="8" bestFit="1" customWidth="1"/>
    <col min="9733" max="9733" width="5" style="8" bestFit="1" customWidth="1"/>
    <col min="9734" max="9734" width="5.33203125" style="8" bestFit="1" customWidth="1"/>
    <col min="9735" max="9735" width="3.109375" style="8" bestFit="1" customWidth="1"/>
    <col min="9736" max="9736" width="9" style="8" customWidth="1"/>
    <col min="9737" max="9737" width="7" style="8" bestFit="1" customWidth="1"/>
    <col min="9738" max="9738" width="6" style="8" bestFit="1" customWidth="1"/>
    <col min="9739" max="9739" width="16.109375" style="8" customWidth="1"/>
    <col min="9740" max="9740" width="5.44140625" style="8" bestFit="1" customWidth="1"/>
    <col min="9741" max="9741" width="17" style="8" customWidth="1"/>
    <col min="9742" max="9746" width="11.5546875" style="8"/>
    <col min="9747" max="9747" width="8.88671875" style="8" bestFit="1" customWidth="1"/>
    <col min="9748" max="9748" width="9.5546875" style="8" bestFit="1" customWidth="1"/>
    <col min="9749" max="9749" width="6.88671875" style="8" bestFit="1" customWidth="1"/>
    <col min="9750" max="9750" width="8.44140625" style="8" bestFit="1" customWidth="1"/>
    <col min="9751" max="9751" width="8" style="8" bestFit="1" customWidth="1"/>
    <col min="9752" max="9752" width="7.5546875" style="8" bestFit="1" customWidth="1"/>
    <col min="9753" max="9753" width="5.5546875" style="8" bestFit="1" customWidth="1"/>
    <col min="9754" max="9983" width="11.5546875" style="8"/>
    <col min="9984" max="9984" width="11.109375" style="8" bestFit="1" customWidth="1"/>
    <col min="9985" max="9985" width="10.33203125" style="8" bestFit="1" customWidth="1"/>
    <col min="9986" max="9986" width="7.109375" style="8" bestFit="1" customWidth="1"/>
    <col min="9987" max="9987" width="12.44140625" style="8" customWidth="1"/>
    <col min="9988" max="9988" width="6.6640625" style="8" bestFit="1" customWidth="1"/>
    <col min="9989" max="9989" width="5" style="8" bestFit="1" customWidth="1"/>
    <col min="9990" max="9990" width="5.33203125" style="8" bestFit="1" customWidth="1"/>
    <col min="9991" max="9991" width="3.109375" style="8" bestFit="1" customWidth="1"/>
    <col min="9992" max="9992" width="9" style="8" customWidth="1"/>
    <col min="9993" max="9993" width="7" style="8" bestFit="1" customWidth="1"/>
    <col min="9994" max="9994" width="6" style="8" bestFit="1" customWidth="1"/>
    <col min="9995" max="9995" width="16.109375" style="8" customWidth="1"/>
    <col min="9996" max="9996" width="5.44140625" style="8" bestFit="1" customWidth="1"/>
    <col min="9997" max="9997" width="17" style="8" customWidth="1"/>
    <col min="9998" max="10002" width="11.5546875" style="8"/>
    <col min="10003" max="10003" width="8.88671875" style="8" bestFit="1" customWidth="1"/>
    <col min="10004" max="10004" width="9.5546875" style="8" bestFit="1" customWidth="1"/>
    <col min="10005" max="10005" width="6.88671875" style="8" bestFit="1" customWidth="1"/>
    <col min="10006" max="10006" width="8.44140625" style="8" bestFit="1" customWidth="1"/>
    <col min="10007" max="10007" width="8" style="8" bestFit="1" customWidth="1"/>
    <col min="10008" max="10008" width="7.5546875" style="8" bestFit="1" customWidth="1"/>
    <col min="10009" max="10009" width="5.5546875" style="8" bestFit="1" customWidth="1"/>
    <col min="10010" max="10239" width="11.5546875" style="8"/>
    <col min="10240" max="10240" width="11.109375" style="8" bestFit="1" customWidth="1"/>
    <col min="10241" max="10241" width="10.33203125" style="8" bestFit="1" customWidth="1"/>
    <col min="10242" max="10242" width="7.109375" style="8" bestFit="1" customWidth="1"/>
    <col min="10243" max="10243" width="12.44140625" style="8" customWidth="1"/>
    <col min="10244" max="10244" width="6.6640625" style="8" bestFit="1" customWidth="1"/>
    <col min="10245" max="10245" width="5" style="8" bestFit="1" customWidth="1"/>
    <col min="10246" max="10246" width="5.33203125" style="8" bestFit="1" customWidth="1"/>
    <col min="10247" max="10247" width="3.109375" style="8" bestFit="1" customWidth="1"/>
    <col min="10248" max="10248" width="9" style="8" customWidth="1"/>
    <col min="10249" max="10249" width="7" style="8" bestFit="1" customWidth="1"/>
    <col min="10250" max="10250" width="6" style="8" bestFit="1" customWidth="1"/>
    <col min="10251" max="10251" width="16.109375" style="8" customWidth="1"/>
    <col min="10252" max="10252" width="5.44140625" style="8" bestFit="1" customWidth="1"/>
    <col min="10253" max="10253" width="17" style="8" customWidth="1"/>
    <col min="10254" max="10258" width="11.5546875" style="8"/>
    <col min="10259" max="10259" width="8.88671875" style="8" bestFit="1" customWidth="1"/>
    <col min="10260" max="10260" width="9.5546875" style="8" bestFit="1" customWidth="1"/>
    <col min="10261" max="10261" width="6.88671875" style="8" bestFit="1" customWidth="1"/>
    <col min="10262" max="10262" width="8.44140625" style="8" bestFit="1" customWidth="1"/>
    <col min="10263" max="10263" width="8" style="8" bestFit="1" customWidth="1"/>
    <col min="10264" max="10264" width="7.5546875" style="8" bestFit="1" customWidth="1"/>
    <col min="10265" max="10265" width="5.5546875" style="8" bestFit="1" customWidth="1"/>
    <col min="10266" max="10495" width="11.5546875" style="8"/>
    <col min="10496" max="10496" width="11.109375" style="8" bestFit="1" customWidth="1"/>
    <col min="10497" max="10497" width="10.33203125" style="8" bestFit="1" customWidth="1"/>
    <col min="10498" max="10498" width="7.109375" style="8" bestFit="1" customWidth="1"/>
    <col min="10499" max="10499" width="12.44140625" style="8" customWidth="1"/>
    <col min="10500" max="10500" width="6.6640625" style="8" bestFit="1" customWidth="1"/>
    <col min="10501" max="10501" width="5" style="8" bestFit="1" customWidth="1"/>
    <col min="10502" max="10502" width="5.33203125" style="8" bestFit="1" customWidth="1"/>
    <col min="10503" max="10503" width="3.109375" style="8" bestFit="1" customWidth="1"/>
    <col min="10504" max="10504" width="9" style="8" customWidth="1"/>
    <col min="10505" max="10505" width="7" style="8" bestFit="1" customWidth="1"/>
    <col min="10506" max="10506" width="6" style="8" bestFit="1" customWidth="1"/>
    <col min="10507" max="10507" width="16.109375" style="8" customWidth="1"/>
    <col min="10508" max="10508" width="5.44140625" style="8" bestFit="1" customWidth="1"/>
    <col min="10509" max="10509" width="17" style="8" customWidth="1"/>
    <col min="10510" max="10514" width="11.5546875" style="8"/>
    <col min="10515" max="10515" width="8.88671875" style="8" bestFit="1" customWidth="1"/>
    <col min="10516" max="10516" width="9.5546875" style="8" bestFit="1" customWidth="1"/>
    <col min="10517" max="10517" width="6.88671875" style="8" bestFit="1" customWidth="1"/>
    <col min="10518" max="10518" width="8.44140625" style="8" bestFit="1" customWidth="1"/>
    <col min="10519" max="10519" width="8" style="8" bestFit="1" customWidth="1"/>
    <col min="10520" max="10520" width="7.5546875" style="8" bestFit="1" customWidth="1"/>
    <col min="10521" max="10521" width="5.5546875" style="8" bestFit="1" customWidth="1"/>
    <col min="10522" max="10751" width="11.5546875" style="8"/>
    <col min="10752" max="10752" width="11.109375" style="8" bestFit="1" customWidth="1"/>
    <col min="10753" max="10753" width="10.33203125" style="8" bestFit="1" customWidth="1"/>
    <col min="10754" max="10754" width="7.109375" style="8" bestFit="1" customWidth="1"/>
    <col min="10755" max="10755" width="12.44140625" style="8" customWidth="1"/>
    <col min="10756" max="10756" width="6.6640625" style="8" bestFit="1" customWidth="1"/>
    <col min="10757" max="10757" width="5" style="8" bestFit="1" customWidth="1"/>
    <col min="10758" max="10758" width="5.33203125" style="8" bestFit="1" customWidth="1"/>
    <col min="10759" max="10759" width="3.109375" style="8" bestFit="1" customWidth="1"/>
    <col min="10760" max="10760" width="9" style="8" customWidth="1"/>
    <col min="10761" max="10761" width="7" style="8" bestFit="1" customWidth="1"/>
    <col min="10762" max="10762" width="6" style="8" bestFit="1" customWidth="1"/>
    <col min="10763" max="10763" width="16.109375" style="8" customWidth="1"/>
    <col min="10764" max="10764" width="5.44140625" style="8" bestFit="1" customWidth="1"/>
    <col min="10765" max="10765" width="17" style="8" customWidth="1"/>
    <col min="10766" max="10770" width="11.5546875" style="8"/>
    <col min="10771" max="10771" width="8.88671875" style="8" bestFit="1" customWidth="1"/>
    <col min="10772" max="10772" width="9.5546875" style="8" bestFit="1" customWidth="1"/>
    <col min="10773" max="10773" width="6.88671875" style="8" bestFit="1" customWidth="1"/>
    <col min="10774" max="10774" width="8.44140625" style="8" bestFit="1" customWidth="1"/>
    <col min="10775" max="10775" width="8" style="8" bestFit="1" customWidth="1"/>
    <col min="10776" max="10776" width="7.5546875" style="8" bestFit="1" customWidth="1"/>
    <col min="10777" max="10777" width="5.5546875" style="8" bestFit="1" customWidth="1"/>
    <col min="10778" max="11007" width="11.5546875" style="8"/>
    <col min="11008" max="11008" width="11.109375" style="8" bestFit="1" customWidth="1"/>
    <col min="11009" max="11009" width="10.33203125" style="8" bestFit="1" customWidth="1"/>
    <col min="11010" max="11010" width="7.109375" style="8" bestFit="1" customWidth="1"/>
    <col min="11011" max="11011" width="12.44140625" style="8" customWidth="1"/>
    <col min="11012" max="11012" width="6.6640625" style="8" bestFit="1" customWidth="1"/>
    <col min="11013" max="11013" width="5" style="8" bestFit="1" customWidth="1"/>
    <col min="11014" max="11014" width="5.33203125" style="8" bestFit="1" customWidth="1"/>
    <col min="11015" max="11015" width="3.109375" style="8" bestFit="1" customWidth="1"/>
    <col min="11016" max="11016" width="9" style="8" customWidth="1"/>
    <col min="11017" max="11017" width="7" style="8" bestFit="1" customWidth="1"/>
    <col min="11018" max="11018" width="6" style="8" bestFit="1" customWidth="1"/>
    <col min="11019" max="11019" width="16.109375" style="8" customWidth="1"/>
    <col min="11020" max="11020" width="5.44140625" style="8" bestFit="1" customWidth="1"/>
    <col min="11021" max="11021" width="17" style="8" customWidth="1"/>
    <col min="11022" max="11026" width="11.5546875" style="8"/>
    <col min="11027" max="11027" width="8.88671875" style="8" bestFit="1" customWidth="1"/>
    <col min="11028" max="11028" width="9.5546875" style="8" bestFit="1" customWidth="1"/>
    <col min="11029" max="11029" width="6.88671875" style="8" bestFit="1" customWidth="1"/>
    <col min="11030" max="11030" width="8.44140625" style="8" bestFit="1" customWidth="1"/>
    <col min="11031" max="11031" width="8" style="8" bestFit="1" customWidth="1"/>
    <col min="11032" max="11032" width="7.5546875" style="8" bestFit="1" customWidth="1"/>
    <col min="11033" max="11033" width="5.5546875" style="8" bestFit="1" customWidth="1"/>
    <col min="11034" max="11263" width="11.5546875" style="8"/>
    <col min="11264" max="11264" width="11.109375" style="8" bestFit="1" customWidth="1"/>
    <col min="11265" max="11265" width="10.33203125" style="8" bestFit="1" customWidth="1"/>
    <col min="11266" max="11266" width="7.109375" style="8" bestFit="1" customWidth="1"/>
    <col min="11267" max="11267" width="12.44140625" style="8" customWidth="1"/>
    <col min="11268" max="11268" width="6.6640625" style="8" bestFit="1" customWidth="1"/>
    <col min="11269" max="11269" width="5" style="8" bestFit="1" customWidth="1"/>
    <col min="11270" max="11270" width="5.33203125" style="8" bestFit="1" customWidth="1"/>
    <col min="11271" max="11271" width="3.109375" style="8" bestFit="1" customWidth="1"/>
    <col min="11272" max="11272" width="9" style="8" customWidth="1"/>
    <col min="11273" max="11273" width="7" style="8" bestFit="1" customWidth="1"/>
    <col min="11274" max="11274" width="6" style="8" bestFit="1" customWidth="1"/>
    <col min="11275" max="11275" width="16.109375" style="8" customWidth="1"/>
    <col min="11276" max="11276" width="5.44140625" style="8" bestFit="1" customWidth="1"/>
    <col min="11277" max="11277" width="17" style="8" customWidth="1"/>
    <col min="11278" max="11282" width="11.5546875" style="8"/>
    <col min="11283" max="11283" width="8.88671875" style="8" bestFit="1" customWidth="1"/>
    <col min="11284" max="11284" width="9.5546875" style="8" bestFit="1" customWidth="1"/>
    <col min="11285" max="11285" width="6.88671875" style="8" bestFit="1" customWidth="1"/>
    <col min="11286" max="11286" width="8.44140625" style="8" bestFit="1" customWidth="1"/>
    <col min="11287" max="11287" width="8" style="8" bestFit="1" customWidth="1"/>
    <col min="11288" max="11288" width="7.5546875" style="8" bestFit="1" customWidth="1"/>
    <col min="11289" max="11289" width="5.5546875" style="8" bestFit="1" customWidth="1"/>
    <col min="11290" max="11519" width="11.5546875" style="8"/>
    <col min="11520" max="11520" width="11.109375" style="8" bestFit="1" customWidth="1"/>
    <col min="11521" max="11521" width="10.33203125" style="8" bestFit="1" customWidth="1"/>
    <col min="11522" max="11522" width="7.109375" style="8" bestFit="1" customWidth="1"/>
    <col min="11523" max="11523" width="12.44140625" style="8" customWidth="1"/>
    <col min="11524" max="11524" width="6.6640625" style="8" bestFit="1" customWidth="1"/>
    <col min="11525" max="11525" width="5" style="8" bestFit="1" customWidth="1"/>
    <col min="11526" max="11526" width="5.33203125" style="8" bestFit="1" customWidth="1"/>
    <col min="11527" max="11527" width="3.109375" style="8" bestFit="1" customWidth="1"/>
    <col min="11528" max="11528" width="9" style="8" customWidth="1"/>
    <col min="11529" max="11529" width="7" style="8" bestFit="1" customWidth="1"/>
    <col min="11530" max="11530" width="6" style="8" bestFit="1" customWidth="1"/>
    <col min="11531" max="11531" width="16.109375" style="8" customWidth="1"/>
    <col min="11532" max="11532" width="5.44140625" style="8" bestFit="1" customWidth="1"/>
    <col min="11533" max="11533" width="17" style="8" customWidth="1"/>
    <col min="11534" max="11538" width="11.5546875" style="8"/>
    <col min="11539" max="11539" width="8.88671875" style="8" bestFit="1" customWidth="1"/>
    <col min="11540" max="11540" width="9.5546875" style="8" bestFit="1" customWidth="1"/>
    <col min="11541" max="11541" width="6.88671875" style="8" bestFit="1" customWidth="1"/>
    <col min="11542" max="11542" width="8.44140625" style="8" bestFit="1" customWidth="1"/>
    <col min="11543" max="11543" width="8" style="8" bestFit="1" customWidth="1"/>
    <col min="11544" max="11544" width="7.5546875" style="8" bestFit="1" customWidth="1"/>
    <col min="11545" max="11545" width="5.5546875" style="8" bestFit="1" customWidth="1"/>
    <col min="11546" max="11775" width="11.5546875" style="8"/>
    <col min="11776" max="11776" width="11.109375" style="8" bestFit="1" customWidth="1"/>
    <col min="11777" max="11777" width="10.33203125" style="8" bestFit="1" customWidth="1"/>
    <col min="11778" max="11778" width="7.109375" style="8" bestFit="1" customWidth="1"/>
    <col min="11779" max="11779" width="12.44140625" style="8" customWidth="1"/>
    <col min="11780" max="11780" width="6.6640625" style="8" bestFit="1" customWidth="1"/>
    <col min="11781" max="11781" width="5" style="8" bestFit="1" customWidth="1"/>
    <col min="11782" max="11782" width="5.33203125" style="8" bestFit="1" customWidth="1"/>
    <col min="11783" max="11783" width="3.109375" style="8" bestFit="1" customWidth="1"/>
    <col min="11784" max="11784" width="9" style="8" customWidth="1"/>
    <col min="11785" max="11785" width="7" style="8" bestFit="1" customWidth="1"/>
    <col min="11786" max="11786" width="6" style="8" bestFit="1" customWidth="1"/>
    <col min="11787" max="11787" width="16.109375" style="8" customWidth="1"/>
    <col min="11788" max="11788" width="5.44140625" style="8" bestFit="1" customWidth="1"/>
    <col min="11789" max="11789" width="17" style="8" customWidth="1"/>
    <col min="11790" max="11794" width="11.5546875" style="8"/>
    <col min="11795" max="11795" width="8.88671875" style="8" bestFit="1" customWidth="1"/>
    <col min="11796" max="11796" width="9.5546875" style="8" bestFit="1" customWidth="1"/>
    <col min="11797" max="11797" width="6.88671875" style="8" bestFit="1" customWidth="1"/>
    <col min="11798" max="11798" width="8.44140625" style="8" bestFit="1" customWidth="1"/>
    <col min="11799" max="11799" width="8" style="8" bestFit="1" customWidth="1"/>
    <col min="11800" max="11800" width="7.5546875" style="8" bestFit="1" customWidth="1"/>
    <col min="11801" max="11801" width="5.5546875" style="8" bestFit="1" customWidth="1"/>
    <col min="11802" max="12031" width="11.5546875" style="8"/>
    <col min="12032" max="12032" width="11.109375" style="8" bestFit="1" customWidth="1"/>
    <col min="12033" max="12033" width="10.33203125" style="8" bestFit="1" customWidth="1"/>
    <col min="12034" max="12034" width="7.109375" style="8" bestFit="1" customWidth="1"/>
    <col min="12035" max="12035" width="12.44140625" style="8" customWidth="1"/>
    <col min="12036" max="12036" width="6.6640625" style="8" bestFit="1" customWidth="1"/>
    <col min="12037" max="12037" width="5" style="8" bestFit="1" customWidth="1"/>
    <col min="12038" max="12038" width="5.33203125" style="8" bestFit="1" customWidth="1"/>
    <col min="12039" max="12039" width="3.109375" style="8" bestFit="1" customWidth="1"/>
    <col min="12040" max="12040" width="9" style="8" customWidth="1"/>
    <col min="12041" max="12041" width="7" style="8" bestFit="1" customWidth="1"/>
    <col min="12042" max="12042" width="6" style="8" bestFit="1" customWidth="1"/>
    <col min="12043" max="12043" width="16.109375" style="8" customWidth="1"/>
    <col min="12044" max="12044" width="5.44140625" style="8" bestFit="1" customWidth="1"/>
    <col min="12045" max="12045" width="17" style="8" customWidth="1"/>
    <col min="12046" max="12050" width="11.5546875" style="8"/>
    <col min="12051" max="12051" width="8.88671875" style="8" bestFit="1" customWidth="1"/>
    <col min="12052" max="12052" width="9.5546875" style="8" bestFit="1" customWidth="1"/>
    <col min="12053" max="12053" width="6.88671875" style="8" bestFit="1" customWidth="1"/>
    <col min="12054" max="12054" width="8.44140625" style="8" bestFit="1" customWidth="1"/>
    <col min="12055" max="12055" width="8" style="8" bestFit="1" customWidth="1"/>
    <col min="12056" max="12056" width="7.5546875" style="8" bestFit="1" customWidth="1"/>
    <col min="12057" max="12057" width="5.5546875" style="8" bestFit="1" customWidth="1"/>
    <col min="12058" max="12287" width="11.5546875" style="8"/>
    <col min="12288" max="12288" width="11.109375" style="8" bestFit="1" customWidth="1"/>
    <col min="12289" max="12289" width="10.33203125" style="8" bestFit="1" customWidth="1"/>
    <col min="12290" max="12290" width="7.109375" style="8" bestFit="1" customWidth="1"/>
    <col min="12291" max="12291" width="12.44140625" style="8" customWidth="1"/>
    <col min="12292" max="12292" width="6.6640625" style="8" bestFit="1" customWidth="1"/>
    <col min="12293" max="12293" width="5" style="8" bestFit="1" customWidth="1"/>
    <col min="12294" max="12294" width="5.33203125" style="8" bestFit="1" customWidth="1"/>
    <col min="12295" max="12295" width="3.109375" style="8" bestFit="1" customWidth="1"/>
    <col min="12296" max="12296" width="9" style="8" customWidth="1"/>
    <col min="12297" max="12297" width="7" style="8" bestFit="1" customWidth="1"/>
    <col min="12298" max="12298" width="6" style="8" bestFit="1" customWidth="1"/>
    <col min="12299" max="12299" width="16.109375" style="8" customWidth="1"/>
    <col min="12300" max="12300" width="5.44140625" style="8" bestFit="1" customWidth="1"/>
    <col min="12301" max="12301" width="17" style="8" customWidth="1"/>
    <col min="12302" max="12306" width="11.5546875" style="8"/>
    <col min="12307" max="12307" width="8.88671875" style="8" bestFit="1" customWidth="1"/>
    <col min="12308" max="12308" width="9.5546875" style="8" bestFit="1" customWidth="1"/>
    <col min="12309" max="12309" width="6.88671875" style="8" bestFit="1" customWidth="1"/>
    <col min="12310" max="12310" width="8.44140625" style="8" bestFit="1" customWidth="1"/>
    <col min="12311" max="12311" width="8" style="8" bestFit="1" customWidth="1"/>
    <col min="12312" max="12312" width="7.5546875" style="8" bestFit="1" customWidth="1"/>
    <col min="12313" max="12313" width="5.5546875" style="8" bestFit="1" customWidth="1"/>
    <col min="12314" max="12543" width="11.5546875" style="8"/>
    <col min="12544" max="12544" width="11.109375" style="8" bestFit="1" customWidth="1"/>
    <col min="12545" max="12545" width="10.33203125" style="8" bestFit="1" customWidth="1"/>
    <col min="12546" max="12546" width="7.109375" style="8" bestFit="1" customWidth="1"/>
    <col min="12547" max="12547" width="12.44140625" style="8" customWidth="1"/>
    <col min="12548" max="12548" width="6.6640625" style="8" bestFit="1" customWidth="1"/>
    <col min="12549" max="12549" width="5" style="8" bestFit="1" customWidth="1"/>
    <col min="12550" max="12550" width="5.33203125" style="8" bestFit="1" customWidth="1"/>
    <col min="12551" max="12551" width="3.109375" style="8" bestFit="1" customWidth="1"/>
    <col min="12552" max="12552" width="9" style="8" customWidth="1"/>
    <col min="12553" max="12553" width="7" style="8" bestFit="1" customWidth="1"/>
    <col min="12554" max="12554" width="6" style="8" bestFit="1" customWidth="1"/>
    <col min="12555" max="12555" width="16.109375" style="8" customWidth="1"/>
    <col min="12556" max="12556" width="5.44140625" style="8" bestFit="1" customWidth="1"/>
    <col min="12557" max="12557" width="17" style="8" customWidth="1"/>
    <col min="12558" max="12562" width="11.5546875" style="8"/>
    <col min="12563" max="12563" width="8.88671875" style="8" bestFit="1" customWidth="1"/>
    <col min="12564" max="12564" width="9.5546875" style="8" bestFit="1" customWidth="1"/>
    <col min="12565" max="12565" width="6.88671875" style="8" bestFit="1" customWidth="1"/>
    <col min="12566" max="12566" width="8.44140625" style="8" bestFit="1" customWidth="1"/>
    <col min="12567" max="12567" width="8" style="8" bestFit="1" customWidth="1"/>
    <col min="12568" max="12568" width="7.5546875" style="8" bestFit="1" customWidth="1"/>
    <col min="12569" max="12569" width="5.5546875" style="8" bestFit="1" customWidth="1"/>
    <col min="12570" max="12799" width="11.5546875" style="8"/>
    <col min="12800" max="12800" width="11.109375" style="8" bestFit="1" customWidth="1"/>
    <col min="12801" max="12801" width="10.33203125" style="8" bestFit="1" customWidth="1"/>
    <col min="12802" max="12802" width="7.109375" style="8" bestFit="1" customWidth="1"/>
    <col min="12803" max="12803" width="12.44140625" style="8" customWidth="1"/>
    <col min="12804" max="12804" width="6.6640625" style="8" bestFit="1" customWidth="1"/>
    <col min="12805" max="12805" width="5" style="8" bestFit="1" customWidth="1"/>
    <col min="12806" max="12806" width="5.33203125" style="8" bestFit="1" customWidth="1"/>
    <col min="12807" max="12807" width="3.109375" style="8" bestFit="1" customWidth="1"/>
    <col min="12808" max="12808" width="9" style="8" customWidth="1"/>
    <col min="12809" max="12809" width="7" style="8" bestFit="1" customWidth="1"/>
    <col min="12810" max="12810" width="6" style="8" bestFit="1" customWidth="1"/>
    <col min="12811" max="12811" width="16.109375" style="8" customWidth="1"/>
    <col min="12812" max="12812" width="5.44140625" style="8" bestFit="1" customWidth="1"/>
    <col min="12813" max="12813" width="17" style="8" customWidth="1"/>
    <col min="12814" max="12818" width="11.5546875" style="8"/>
    <col min="12819" max="12819" width="8.88671875" style="8" bestFit="1" customWidth="1"/>
    <col min="12820" max="12820" width="9.5546875" style="8" bestFit="1" customWidth="1"/>
    <col min="12821" max="12821" width="6.88671875" style="8" bestFit="1" customWidth="1"/>
    <col min="12822" max="12822" width="8.44140625" style="8" bestFit="1" customWidth="1"/>
    <col min="12823" max="12823" width="8" style="8" bestFit="1" customWidth="1"/>
    <col min="12824" max="12824" width="7.5546875" style="8" bestFit="1" customWidth="1"/>
    <col min="12825" max="12825" width="5.5546875" style="8" bestFit="1" customWidth="1"/>
    <col min="12826" max="13055" width="11.5546875" style="8"/>
    <col min="13056" max="13056" width="11.109375" style="8" bestFit="1" customWidth="1"/>
    <col min="13057" max="13057" width="10.33203125" style="8" bestFit="1" customWidth="1"/>
    <col min="13058" max="13058" width="7.109375" style="8" bestFit="1" customWidth="1"/>
    <col min="13059" max="13059" width="12.44140625" style="8" customWidth="1"/>
    <col min="13060" max="13060" width="6.6640625" style="8" bestFit="1" customWidth="1"/>
    <col min="13061" max="13061" width="5" style="8" bestFit="1" customWidth="1"/>
    <col min="13062" max="13062" width="5.33203125" style="8" bestFit="1" customWidth="1"/>
    <col min="13063" max="13063" width="3.109375" style="8" bestFit="1" customWidth="1"/>
    <col min="13064" max="13064" width="9" style="8" customWidth="1"/>
    <col min="13065" max="13065" width="7" style="8" bestFit="1" customWidth="1"/>
    <col min="13066" max="13066" width="6" style="8" bestFit="1" customWidth="1"/>
    <col min="13067" max="13067" width="16.109375" style="8" customWidth="1"/>
    <col min="13068" max="13068" width="5.44140625" style="8" bestFit="1" customWidth="1"/>
    <col min="13069" max="13069" width="17" style="8" customWidth="1"/>
    <col min="13070" max="13074" width="11.5546875" style="8"/>
    <col min="13075" max="13075" width="8.88671875" style="8" bestFit="1" customWidth="1"/>
    <col min="13076" max="13076" width="9.5546875" style="8" bestFit="1" customWidth="1"/>
    <col min="13077" max="13077" width="6.88671875" style="8" bestFit="1" customWidth="1"/>
    <col min="13078" max="13078" width="8.44140625" style="8" bestFit="1" customWidth="1"/>
    <col min="13079" max="13079" width="8" style="8" bestFit="1" customWidth="1"/>
    <col min="13080" max="13080" width="7.5546875" style="8" bestFit="1" customWidth="1"/>
    <col min="13081" max="13081" width="5.5546875" style="8" bestFit="1" customWidth="1"/>
    <col min="13082" max="13311" width="11.5546875" style="8"/>
    <col min="13312" max="13312" width="11.109375" style="8" bestFit="1" customWidth="1"/>
    <col min="13313" max="13313" width="10.33203125" style="8" bestFit="1" customWidth="1"/>
    <col min="13314" max="13314" width="7.109375" style="8" bestFit="1" customWidth="1"/>
    <col min="13315" max="13315" width="12.44140625" style="8" customWidth="1"/>
    <col min="13316" max="13316" width="6.6640625" style="8" bestFit="1" customWidth="1"/>
    <col min="13317" max="13317" width="5" style="8" bestFit="1" customWidth="1"/>
    <col min="13318" max="13318" width="5.33203125" style="8" bestFit="1" customWidth="1"/>
    <col min="13319" max="13319" width="3.109375" style="8" bestFit="1" customWidth="1"/>
    <col min="13320" max="13320" width="9" style="8" customWidth="1"/>
    <col min="13321" max="13321" width="7" style="8" bestFit="1" customWidth="1"/>
    <col min="13322" max="13322" width="6" style="8" bestFit="1" customWidth="1"/>
    <col min="13323" max="13323" width="16.109375" style="8" customWidth="1"/>
    <col min="13324" max="13324" width="5.44140625" style="8" bestFit="1" customWidth="1"/>
    <col min="13325" max="13325" width="17" style="8" customWidth="1"/>
    <col min="13326" max="13330" width="11.5546875" style="8"/>
    <col min="13331" max="13331" width="8.88671875" style="8" bestFit="1" customWidth="1"/>
    <col min="13332" max="13332" width="9.5546875" style="8" bestFit="1" customWidth="1"/>
    <col min="13333" max="13333" width="6.88671875" style="8" bestFit="1" customWidth="1"/>
    <col min="13334" max="13334" width="8.44140625" style="8" bestFit="1" customWidth="1"/>
    <col min="13335" max="13335" width="8" style="8" bestFit="1" customWidth="1"/>
    <col min="13336" max="13336" width="7.5546875" style="8" bestFit="1" customWidth="1"/>
    <col min="13337" max="13337" width="5.5546875" style="8" bestFit="1" customWidth="1"/>
    <col min="13338" max="13567" width="11.5546875" style="8"/>
    <col min="13568" max="13568" width="11.109375" style="8" bestFit="1" customWidth="1"/>
    <col min="13569" max="13569" width="10.33203125" style="8" bestFit="1" customWidth="1"/>
    <col min="13570" max="13570" width="7.109375" style="8" bestFit="1" customWidth="1"/>
    <col min="13571" max="13571" width="12.44140625" style="8" customWidth="1"/>
    <col min="13572" max="13572" width="6.6640625" style="8" bestFit="1" customWidth="1"/>
    <col min="13573" max="13573" width="5" style="8" bestFit="1" customWidth="1"/>
    <col min="13574" max="13574" width="5.33203125" style="8" bestFit="1" customWidth="1"/>
    <col min="13575" max="13575" width="3.109375" style="8" bestFit="1" customWidth="1"/>
    <col min="13576" max="13576" width="9" style="8" customWidth="1"/>
    <col min="13577" max="13577" width="7" style="8" bestFit="1" customWidth="1"/>
    <col min="13578" max="13578" width="6" style="8" bestFit="1" customWidth="1"/>
    <col min="13579" max="13579" width="16.109375" style="8" customWidth="1"/>
    <col min="13580" max="13580" width="5.44140625" style="8" bestFit="1" customWidth="1"/>
    <col min="13581" max="13581" width="17" style="8" customWidth="1"/>
    <col min="13582" max="13586" width="11.5546875" style="8"/>
    <col min="13587" max="13587" width="8.88671875" style="8" bestFit="1" customWidth="1"/>
    <col min="13588" max="13588" width="9.5546875" style="8" bestFit="1" customWidth="1"/>
    <col min="13589" max="13589" width="6.88671875" style="8" bestFit="1" customWidth="1"/>
    <col min="13590" max="13590" width="8.44140625" style="8" bestFit="1" customWidth="1"/>
    <col min="13591" max="13591" width="8" style="8" bestFit="1" customWidth="1"/>
    <col min="13592" max="13592" width="7.5546875" style="8" bestFit="1" customWidth="1"/>
    <col min="13593" max="13593" width="5.5546875" style="8" bestFit="1" customWidth="1"/>
    <col min="13594" max="13823" width="11.5546875" style="8"/>
    <col min="13824" max="13824" width="11.109375" style="8" bestFit="1" customWidth="1"/>
    <col min="13825" max="13825" width="10.33203125" style="8" bestFit="1" customWidth="1"/>
    <col min="13826" max="13826" width="7.109375" style="8" bestFit="1" customWidth="1"/>
    <col min="13827" max="13827" width="12.44140625" style="8" customWidth="1"/>
    <col min="13828" max="13828" width="6.6640625" style="8" bestFit="1" customWidth="1"/>
    <col min="13829" max="13829" width="5" style="8" bestFit="1" customWidth="1"/>
    <col min="13830" max="13830" width="5.33203125" style="8" bestFit="1" customWidth="1"/>
    <col min="13831" max="13831" width="3.109375" style="8" bestFit="1" customWidth="1"/>
    <col min="13832" max="13832" width="9" style="8" customWidth="1"/>
    <col min="13833" max="13833" width="7" style="8" bestFit="1" customWidth="1"/>
    <col min="13834" max="13834" width="6" style="8" bestFit="1" customWidth="1"/>
    <col min="13835" max="13835" width="16.109375" style="8" customWidth="1"/>
    <col min="13836" max="13836" width="5.44140625" style="8" bestFit="1" customWidth="1"/>
    <col min="13837" max="13837" width="17" style="8" customWidth="1"/>
    <col min="13838" max="13842" width="11.5546875" style="8"/>
    <col min="13843" max="13843" width="8.88671875" style="8" bestFit="1" customWidth="1"/>
    <col min="13844" max="13844" width="9.5546875" style="8" bestFit="1" customWidth="1"/>
    <col min="13845" max="13845" width="6.88671875" style="8" bestFit="1" customWidth="1"/>
    <col min="13846" max="13846" width="8.44140625" style="8" bestFit="1" customWidth="1"/>
    <col min="13847" max="13847" width="8" style="8" bestFit="1" customWidth="1"/>
    <col min="13848" max="13848" width="7.5546875" style="8" bestFit="1" customWidth="1"/>
    <col min="13849" max="13849" width="5.5546875" style="8" bestFit="1" customWidth="1"/>
    <col min="13850" max="14079" width="11.5546875" style="8"/>
    <col min="14080" max="14080" width="11.109375" style="8" bestFit="1" customWidth="1"/>
    <col min="14081" max="14081" width="10.33203125" style="8" bestFit="1" customWidth="1"/>
    <col min="14082" max="14082" width="7.109375" style="8" bestFit="1" customWidth="1"/>
    <col min="14083" max="14083" width="12.44140625" style="8" customWidth="1"/>
    <col min="14084" max="14084" width="6.6640625" style="8" bestFit="1" customWidth="1"/>
    <col min="14085" max="14085" width="5" style="8" bestFit="1" customWidth="1"/>
    <col min="14086" max="14086" width="5.33203125" style="8" bestFit="1" customWidth="1"/>
    <col min="14087" max="14087" width="3.109375" style="8" bestFit="1" customWidth="1"/>
    <col min="14088" max="14088" width="9" style="8" customWidth="1"/>
    <col min="14089" max="14089" width="7" style="8" bestFit="1" customWidth="1"/>
    <col min="14090" max="14090" width="6" style="8" bestFit="1" customWidth="1"/>
    <col min="14091" max="14091" width="16.109375" style="8" customWidth="1"/>
    <col min="14092" max="14092" width="5.44140625" style="8" bestFit="1" customWidth="1"/>
    <col min="14093" max="14093" width="17" style="8" customWidth="1"/>
    <col min="14094" max="14098" width="11.5546875" style="8"/>
    <col min="14099" max="14099" width="8.88671875" style="8" bestFit="1" customWidth="1"/>
    <col min="14100" max="14100" width="9.5546875" style="8" bestFit="1" customWidth="1"/>
    <col min="14101" max="14101" width="6.88671875" style="8" bestFit="1" customWidth="1"/>
    <col min="14102" max="14102" width="8.44140625" style="8" bestFit="1" customWidth="1"/>
    <col min="14103" max="14103" width="8" style="8" bestFit="1" customWidth="1"/>
    <col min="14104" max="14104" width="7.5546875" style="8" bestFit="1" customWidth="1"/>
    <col min="14105" max="14105" width="5.5546875" style="8" bestFit="1" customWidth="1"/>
    <col min="14106" max="14335" width="11.5546875" style="8"/>
    <col min="14336" max="14336" width="11.109375" style="8" bestFit="1" customWidth="1"/>
    <col min="14337" max="14337" width="10.33203125" style="8" bestFit="1" customWidth="1"/>
    <col min="14338" max="14338" width="7.109375" style="8" bestFit="1" customWidth="1"/>
    <col min="14339" max="14339" width="12.44140625" style="8" customWidth="1"/>
    <col min="14340" max="14340" width="6.6640625" style="8" bestFit="1" customWidth="1"/>
    <col min="14341" max="14341" width="5" style="8" bestFit="1" customWidth="1"/>
    <col min="14342" max="14342" width="5.33203125" style="8" bestFit="1" customWidth="1"/>
    <col min="14343" max="14343" width="3.109375" style="8" bestFit="1" customWidth="1"/>
    <col min="14344" max="14344" width="9" style="8" customWidth="1"/>
    <col min="14345" max="14345" width="7" style="8" bestFit="1" customWidth="1"/>
    <col min="14346" max="14346" width="6" style="8" bestFit="1" customWidth="1"/>
    <col min="14347" max="14347" width="16.109375" style="8" customWidth="1"/>
    <col min="14348" max="14348" width="5.44140625" style="8" bestFit="1" customWidth="1"/>
    <col min="14349" max="14349" width="17" style="8" customWidth="1"/>
    <col min="14350" max="14354" width="11.5546875" style="8"/>
    <col min="14355" max="14355" width="8.88671875" style="8" bestFit="1" customWidth="1"/>
    <col min="14356" max="14356" width="9.5546875" style="8" bestFit="1" customWidth="1"/>
    <col min="14357" max="14357" width="6.88671875" style="8" bestFit="1" customWidth="1"/>
    <col min="14358" max="14358" width="8.44140625" style="8" bestFit="1" customWidth="1"/>
    <col min="14359" max="14359" width="8" style="8" bestFit="1" customWidth="1"/>
    <col min="14360" max="14360" width="7.5546875" style="8" bestFit="1" customWidth="1"/>
    <col min="14361" max="14361" width="5.5546875" style="8" bestFit="1" customWidth="1"/>
    <col min="14362" max="14591" width="11.5546875" style="8"/>
    <col min="14592" max="14592" width="11.109375" style="8" bestFit="1" customWidth="1"/>
    <col min="14593" max="14593" width="10.33203125" style="8" bestFit="1" customWidth="1"/>
    <col min="14594" max="14594" width="7.109375" style="8" bestFit="1" customWidth="1"/>
    <col min="14595" max="14595" width="12.44140625" style="8" customWidth="1"/>
    <col min="14596" max="14596" width="6.6640625" style="8" bestFit="1" customWidth="1"/>
    <col min="14597" max="14597" width="5" style="8" bestFit="1" customWidth="1"/>
    <col min="14598" max="14598" width="5.33203125" style="8" bestFit="1" customWidth="1"/>
    <col min="14599" max="14599" width="3.109375" style="8" bestFit="1" customWidth="1"/>
    <col min="14600" max="14600" width="9" style="8" customWidth="1"/>
    <col min="14601" max="14601" width="7" style="8" bestFit="1" customWidth="1"/>
    <col min="14602" max="14602" width="6" style="8" bestFit="1" customWidth="1"/>
    <col min="14603" max="14603" width="16.109375" style="8" customWidth="1"/>
    <col min="14604" max="14604" width="5.44140625" style="8" bestFit="1" customWidth="1"/>
    <col min="14605" max="14605" width="17" style="8" customWidth="1"/>
    <col min="14606" max="14610" width="11.5546875" style="8"/>
    <col min="14611" max="14611" width="8.88671875" style="8" bestFit="1" customWidth="1"/>
    <col min="14612" max="14612" width="9.5546875" style="8" bestFit="1" customWidth="1"/>
    <col min="14613" max="14613" width="6.88671875" style="8" bestFit="1" customWidth="1"/>
    <col min="14614" max="14614" width="8.44140625" style="8" bestFit="1" customWidth="1"/>
    <col min="14615" max="14615" width="8" style="8" bestFit="1" customWidth="1"/>
    <col min="14616" max="14616" width="7.5546875" style="8" bestFit="1" customWidth="1"/>
    <col min="14617" max="14617" width="5.5546875" style="8" bestFit="1" customWidth="1"/>
    <col min="14618" max="14847" width="11.5546875" style="8"/>
    <col min="14848" max="14848" width="11.109375" style="8" bestFit="1" customWidth="1"/>
    <col min="14849" max="14849" width="10.33203125" style="8" bestFit="1" customWidth="1"/>
    <col min="14850" max="14850" width="7.109375" style="8" bestFit="1" customWidth="1"/>
    <col min="14851" max="14851" width="12.44140625" style="8" customWidth="1"/>
    <col min="14852" max="14852" width="6.6640625" style="8" bestFit="1" customWidth="1"/>
    <col min="14853" max="14853" width="5" style="8" bestFit="1" customWidth="1"/>
    <col min="14854" max="14854" width="5.33203125" style="8" bestFit="1" customWidth="1"/>
    <col min="14855" max="14855" width="3.109375" style="8" bestFit="1" customWidth="1"/>
    <col min="14856" max="14856" width="9" style="8" customWidth="1"/>
    <col min="14857" max="14857" width="7" style="8" bestFit="1" customWidth="1"/>
    <col min="14858" max="14858" width="6" style="8" bestFit="1" customWidth="1"/>
    <col min="14859" max="14859" width="16.109375" style="8" customWidth="1"/>
    <col min="14860" max="14860" width="5.44140625" style="8" bestFit="1" customWidth="1"/>
    <col min="14861" max="14861" width="17" style="8" customWidth="1"/>
    <col min="14862" max="14866" width="11.5546875" style="8"/>
    <col min="14867" max="14867" width="8.88671875" style="8" bestFit="1" customWidth="1"/>
    <col min="14868" max="14868" width="9.5546875" style="8" bestFit="1" customWidth="1"/>
    <col min="14869" max="14869" width="6.88671875" style="8" bestFit="1" customWidth="1"/>
    <col min="14870" max="14870" width="8.44140625" style="8" bestFit="1" customWidth="1"/>
    <col min="14871" max="14871" width="8" style="8" bestFit="1" customWidth="1"/>
    <col min="14872" max="14872" width="7.5546875" style="8" bestFit="1" customWidth="1"/>
    <col min="14873" max="14873" width="5.5546875" style="8" bestFit="1" customWidth="1"/>
    <col min="14874" max="15103" width="11.5546875" style="8"/>
    <col min="15104" max="15104" width="11.109375" style="8" bestFit="1" customWidth="1"/>
    <col min="15105" max="15105" width="10.33203125" style="8" bestFit="1" customWidth="1"/>
    <col min="15106" max="15106" width="7.109375" style="8" bestFit="1" customWidth="1"/>
    <col min="15107" max="15107" width="12.44140625" style="8" customWidth="1"/>
    <col min="15108" max="15108" width="6.6640625" style="8" bestFit="1" customWidth="1"/>
    <col min="15109" max="15109" width="5" style="8" bestFit="1" customWidth="1"/>
    <col min="15110" max="15110" width="5.33203125" style="8" bestFit="1" customWidth="1"/>
    <col min="15111" max="15111" width="3.109375" style="8" bestFit="1" customWidth="1"/>
    <col min="15112" max="15112" width="9" style="8" customWidth="1"/>
    <col min="15113" max="15113" width="7" style="8" bestFit="1" customWidth="1"/>
    <col min="15114" max="15114" width="6" style="8" bestFit="1" customWidth="1"/>
    <col min="15115" max="15115" width="16.109375" style="8" customWidth="1"/>
    <col min="15116" max="15116" width="5.44140625" style="8" bestFit="1" customWidth="1"/>
    <col min="15117" max="15117" width="17" style="8" customWidth="1"/>
    <col min="15118" max="15122" width="11.5546875" style="8"/>
    <col min="15123" max="15123" width="8.88671875" style="8" bestFit="1" customWidth="1"/>
    <col min="15124" max="15124" width="9.5546875" style="8" bestFit="1" customWidth="1"/>
    <col min="15125" max="15125" width="6.88671875" style="8" bestFit="1" customWidth="1"/>
    <col min="15126" max="15126" width="8.44140625" style="8" bestFit="1" customWidth="1"/>
    <col min="15127" max="15127" width="8" style="8" bestFit="1" customWidth="1"/>
    <col min="15128" max="15128" width="7.5546875" style="8" bestFit="1" customWidth="1"/>
    <col min="15129" max="15129" width="5.5546875" style="8" bestFit="1" customWidth="1"/>
    <col min="15130" max="15359" width="11.5546875" style="8"/>
    <col min="15360" max="15360" width="11.109375" style="8" bestFit="1" customWidth="1"/>
    <col min="15361" max="15361" width="10.33203125" style="8" bestFit="1" customWidth="1"/>
    <col min="15362" max="15362" width="7.109375" style="8" bestFit="1" customWidth="1"/>
    <col min="15363" max="15363" width="12.44140625" style="8" customWidth="1"/>
    <col min="15364" max="15364" width="6.6640625" style="8" bestFit="1" customWidth="1"/>
    <col min="15365" max="15365" width="5" style="8" bestFit="1" customWidth="1"/>
    <col min="15366" max="15366" width="5.33203125" style="8" bestFit="1" customWidth="1"/>
    <col min="15367" max="15367" width="3.109375" style="8" bestFit="1" customWidth="1"/>
    <col min="15368" max="15368" width="9" style="8" customWidth="1"/>
    <col min="15369" max="15369" width="7" style="8" bestFit="1" customWidth="1"/>
    <col min="15370" max="15370" width="6" style="8" bestFit="1" customWidth="1"/>
    <col min="15371" max="15371" width="16.109375" style="8" customWidth="1"/>
    <col min="15372" max="15372" width="5.44140625" style="8" bestFit="1" customWidth="1"/>
    <col min="15373" max="15373" width="17" style="8" customWidth="1"/>
    <col min="15374" max="15378" width="11.5546875" style="8"/>
    <col min="15379" max="15379" width="8.88671875" style="8" bestFit="1" customWidth="1"/>
    <col min="15380" max="15380" width="9.5546875" style="8" bestFit="1" customWidth="1"/>
    <col min="15381" max="15381" width="6.88671875" style="8" bestFit="1" customWidth="1"/>
    <col min="15382" max="15382" width="8.44140625" style="8" bestFit="1" customWidth="1"/>
    <col min="15383" max="15383" width="8" style="8" bestFit="1" customWidth="1"/>
    <col min="15384" max="15384" width="7.5546875" style="8" bestFit="1" customWidth="1"/>
    <col min="15385" max="15385" width="5.5546875" style="8" bestFit="1" customWidth="1"/>
    <col min="15386" max="15615" width="11.5546875" style="8"/>
    <col min="15616" max="15616" width="11.109375" style="8" bestFit="1" customWidth="1"/>
    <col min="15617" max="15617" width="10.33203125" style="8" bestFit="1" customWidth="1"/>
    <col min="15618" max="15618" width="7.109375" style="8" bestFit="1" customWidth="1"/>
    <col min="15619" max="15619" width="12.44140625" style="8" customWidth="1"/>
    <col min="15620" max="15620" width="6.6640625" style="8" bestFit="1" customWidth="1"/>
    <col min="15621" max="15621" width="5" style="8" bestFit="1" customWidth="1"/>
    <col min="15622" max="15622" width="5.33203125" style="8" bestFit="1" customWidth="1"/>
    <col min="15623" max="15623" width="3.109375" style="8" bestFit="1" customWidth="1"/>
    <col min="15624" max="15624" width="9" style="8" customWidth="1"/>
    <col min="15625" max="15625" width="7" style="8" bestFit="1" customWidth="1"/>
    <col min="15626" max="15626" width="6" style="8" bestFit="1" customWidth="1"/>
    <col min="15627" max="15627" width="16.109375" style="8" customWidth="1"/>
    <col min="15628" max="15628" width="5.44140625" style="8" bestFit="1" customWidth="1"/>
    <col min="15629" max="15629" width="17" style="8" customWidth="1"/>
    <col min="15630" max="15634" width="11.5546875" style="8"/>
    <col min="15635" max="15635" width="8.88671875" style="8" bestFit="1" customWidth="1"/>
    <col min="15636" max="15636" width="9.5546875" style="8" bestFit="1" customWidth="1"/>
    <col min="15637" max="15637" width="6.88671875" style="8" bestFit="1" customWidth="1"/>
    <col min="15638" max="15638" width="8.44140625" style="8" bestFit="1" customWidth="1"/>
    <col min="15639" max="15639" width="8" style="8" bestFit="1" customWidth="1"/>
    <col min="15640" max="15640" width="7.5546875" style="8" bestFit="1" customWidth="1"/>
    <col min="15641" max="15641" width="5.5546875" style="8" bestFit="1" customWidth="1"/>
    <col min="15642" max="15871" width="11.5546875" style="8"/>
    <col min="15872" max="15872" width="11.109375" style="8" bestFit="1" customWidth="1"/>
    <col min="15873" max="15873" width="10.33203125" style="8" bestFit="1" customWidth="1"/>
    <col min="15874" max="15874" width="7.109375" style="8" bestFit="1" customWidth="1"/>
    <col min="15875" max="15875" width="12.44140625" style="8" customWidth="1"/>
    <col min="15876" max="15876" width="6.6640625" style="8" bestFit="1" customWidth="1"/>
    <col min="15877" max="15877" width="5" style="8" bestFit="1" customWidth="1"/>
    <col min="15878" max="15878" width="5.33203125" style="8" bestFit="1" customWidth="1"/>
    <col min="15879" max="15879" width="3.109375" style="8" bestFit="1" customWidth="1"/>
    <col min="15880" max="15880" width="9" style="8" customWidth="1"/>
    <col min="15881" max="15881" width="7" style="8" bestFit="1" customWidth="1"/>
    <col min="15882" max="15882" width="6" style="8" bestFit="1" customWidth="1"/>
    <col min="15883" max="15883" width="16.109375" style="8" customWidth="1"/>
    <col min="15884" max="15884" width="5.44140625" style="8" bestFit="1" customWidth="1"/>
    <col min="15885" max="15885" width="17" style="8" customWidth="1"/>
    <col min="15886" max="15890" width="11.5546875" style="8"/>
    <col min="15891" max="15891" width="8.88671875" style="8" bestFit="1" customWidth="1"/>
    <col min="15892" max="15892" width="9.5546875" style="8" bestFit="1" customWidth="1"/>
    <col min="15893" max="15893" width="6.88671875" style="8" bestFit="1" customWidth="1"/>
    <col min="15894" max="15894" width="8.44140625" style="8" bestFit="1" customWidth="1"/>
    <col min="15895" max="15895" width="8" style="8" bestFit="1" customWidth="1"/>
    <col min="15896" max="15896" width="7.5546875" style="8" bestFit="1" customWidth="1"/>
    <col min="15897" max="15897" width="5.5546875" style="8" bestFit="1" customWidth="1"/>
    <col min="15898" max="16127" width="11.5546875" style="8"/>
    <col min="16128" max="16128" width="11.109375" style="8" bestFit="1" customWidth="1"/>
    <col min="16129" max="16129" width="10.33203125" style="8" bestFit="1" customWidth="1"/>
    <col min="16130" max="16130" width="7.109375" style="8" bestFit="1" customWidth="1"/>
    <col min="16131" max="16131" width="12.44140625" style="8" customWidth="1"/>
    <col min="16132" max="16132" width="6.6640625" style="8" bestFit="1" customWidth="1"/>
    <col min="16133" max="16133" width="5" style="8" bestFit="1" customWidth="1"/>
    <col min="16134" max="16134" width="5.33203125" style="8" bestFit="1" customWidth="1"/>
    <col min="16135" max="16135" width="3.109375" style="8" bestFit="1" customWidth="1"/>
    <col min="16136" max="16136" width="9" style="8" customWidth="1"/>
    <col min="16137" max="16137" width="7" style="8" bestFit="1" customWidth="1"/>
    <col min="16138" max="16138" width="6" style="8" bestFit="1" customWidth="1"/>
    <col min="16139" max="16139" width="16.109375" style="8" customWidth="1"/>
    <col min="16140" max="16140" width="5.44140625" style="8" bestFit="1" customWidth="1"/>
    <col min="16141" max="16141" width="17" style="8" customWidth="1"/>
    <col min="16142" max="16146" width="11.5546875" style="8"/>
    <col min="16147" max="16147" width="8.88671875" style="8" bestFit="1" customWidth="1"/>
    <col min="16148" max="16148" width="9.5546875" style="8" bestFit="1" customWidth="1"/>
    <col min="16149" max="16149" width="6.88671875" style="8" bestFit="1" customWidth="1"/>
    <col min="16150" max="16150" width="8.44140625" style="8" bestFit="1" customWidth="1"/>
    <col min="16151" max="16151" width="8" style="8" bestFit="1" customWidth="1"/>
    <col min="16152" max="16152" width="7.5546875" style="8" bestFit="1" customWidth="1"/>
    <col min="16153" max="16153" width="5.5546875" style="8" bestFit="1" customWidth="1"/>
    <col min="16154" max="16383" width="11.5546875" style="8"/>
    <col min="16384" max="16384" width="11.5546875" style="8" customWidth="1"/>
  </cols>
  <sheetData>
    <row r="2" spans="2:60" ht="18.75" customHeight="1" x14ac:dyDescent="0.3">
      <c r="B2" s="337" t="s">
        <v>103</v>
      </c>
      <c r="C2" s="337"/>
      <c r="D2" s="337"/>
      <c r="E2" s="337"/>
      <c r="F2" s="338" t="str">
        <f>"Dethlefstwiete Maikstraße"</f>
        <v>Dethlefstwiete Maikstraße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5" t="s">
        <v>101</v>
      </c>
      <c r="R2" s="335"/>
      <c r="S2" s="220">
        <f ca="1">TODAY()</f>
        <v>46209</v>
      </c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U2" s="332"/>
      <c r="AV2" s="332"/>
      <c r="AW2" s="332"/>
      <c r="AX2" s="332"/>
      <c r="AY2" s="332"/>
      <c r="AZ2" s="332"/>
      <c r="BA2" s="332"/>
      <c r="BB2" s="332"/>
      <c r="BC2" s="332"/>
      <c r="BD2" s="332"/>
      <c r="BE2" s="332"/>
      <c r="BF2" s="332"/>
      <c r="BG2" s="332"/>
      <c r="BH2" s="332"/>
    </row>
    <row r="3" spans="2:60" ht="18.75" customHeight="1" x14ac:dyDescent="0.3">
      <c r="B3" s="337" t="s">
        <v>64</v>
      </c>
      <c r="C3" s="337"/>
      <c r="D3" s="337"/>
      <c r="E3" s="337"/>
      <c r="F3" s="338" t="str">
        <f>"S-23/0118"</f>
        <v>S-23/0118</v>
      </c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U3" s="332"/>
      <c r="AV3" s="332"/>
      <c r="AW3" s="332"/>
      <c r="AX3" s="332"/>
      <c r="AY3" s="332"/>
      <c r="AZ3" s="332"/>
      <c r="BA3" s="332"/>
      <c r="BB3" s="332"/>
      <c r="BC3" s="332"/>
      <c r="BD3" s="332"/>
      <c r="BE3" s="332"/>
      <c r="BF3" s="332"/>
      <c r="BG3" s="332"/>
      <c r="BH3" s="332"/>
    </row>
    <row r="4" spans="2:60" ht="14.25" customHeight="1" x14ac:dyDescent="0.3"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G4" s="322"/>
      <c r="AH4" s="322"/>
      <c r="AI4" s="322"/>
      <c r="AJ4" s="322"/>
      <c r="AK4" s="322"/>
      <c r="AU4" s="332"/>
      <c r="AV4" s="332"/>
      <c r="AW4" s="332"/>
      <c r="AX4" s="332"/>
      <c r="AY4" s="332"/>
      <c r="AZ4" s="332"/>
      <c r="BA4" s="332"/>
      <c r="BB4" s="332"/>
      <c r="BC4" s="332"/>
      <c r="BD4" s="332"/>
      <c r="BE4" s="332"/>
      <c r="BF4" s="332"/>
      <c r="BG4" s="332"/>
      <c r="BH4" s="332"/>
    </row>
    <row r="5" spans="2:60" ht="18.75" customHeight="1" x14ac:dyDescent="0.3"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U5" s="332"/>
      <c r="AV5" s="332"/>
      <c r="AW5" s="332"/>
      <c r="AX5" s="332"/>
      <c r="AY5" s="332"/>
      <c r="AZ5" s="332"/>
      <c r="BA5" s="332"/>
      <c r="BB5" s="332"/>
      <c r="BC5" s="332"/>
      <c r="BD5" s="332"/>
      <c r="BE5" s="332"/>
      <c r="BF5" s="332"/>
      <c r="BG5" s="332"/>
      <c r="BH5" s="332"/>
    </row>
    <row r="6" spans="2:60" ht="18.75" customHeight="1" x14ac:dyDescent="0.3"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U6" s="332"/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2"/>
      <c r="BG6" s="332"/>
      <c r="BH6" s="332"/>
    </row>
    <row r="7" spans="2:60" ht="18.75" customHeight="1" x14ac:dyDescent="0.3"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U7" s="332"/>
      <c r="AV7" s="332"/>
      <c r="AW7" s="332"/>
      <c r="AX7" s="332"/>
      <c r="AY7" s="332"/>
      <c r="AZ7" s="332"/>
      <c r="BA7" s="332"/>
      <c r="BB7" s="332"/>
      <c r="BC7" s="332"/>
      <c r="BD7" s="332"/>
      <c r="BE7" s="332"/>
      <c r="BF7" s="332"/>
      <c r="BG7" s="332"/>
      <c r="BH7" s="332"/>
    </row>
    <row r="8" spans="2:60" ht="18.75" customHeight="1" x14ac:dyDescent="0.3"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U8" s="332"/>
      <c r="AV8" s="332"/>
      <c r="AW8" s="332"/>
      <c r="AX8" s="332"/>
      <c r="AY8" s="332"/>
      <c r="AZ8" s="332"/>
      <c r="BA8" s="332"/>
      <c r="BB8" s="332"/>
      <c r="BC8" s="332"/>
      <c r="BD8" s="332"/>
      <c r="BE8" s="332"/>
      <c r="BF8" s="332"/>
      <c r="BG8" s="332"/>
      <c r="BH8" s="332"/>
    </row>
    <row r="9" spans="2:60" ht="18.75" customHeight="1" x14ac:dyDescent="0.3"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U9" s="332"/>
      <c r="AV9" s="332"/>
      <c r="AW9" s="332"/>
      <c r="AX9" s="332"/>
      <c r="AY9" s="332"/>
      <c r="AZ9" s="332"/>
      <c r="BA9" s="332"/>
      <c r="BB9" s="332"/>
      <c r="BC9" s="332"/>
      <c r="BD9" s="332"/>
      <c r="BE9" s="332"/>
      <c r="BF9" s="332"/>
      <c r="BG9" s="332"/>
      <c r="BH9" s="332"/>
    </row>
    <row r="10" spans="2:60" ht="18.75" customHeight="1" x14ac:dyDescent="0.3"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U10" s="332"/>
      <c r="AV10" s="332"/>
      <c r="AW10" s="332"/>
      <c r="AX10" s="332"/>
      <c r="AY10" s="332"/>
      <c r="AZ10" s="332"/>
      <c r="BA10" s="332"/>
      <c r="BB10" s="332"/>
      <c r="BC10" s="332"/>
      <c r="BD10" s="332"/>
      <c r="BE10" s="332"/>
      <c r="BF10" s="332"/>
      <c r="BG10" s="332"/>
      <c r="BH10" s="332"/>
    </row>
    <row r="11" spans="2:60" ht="14.25" customHeight="1" x14ac:dyDescent="0.3"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G11" s="322"/>
      <c r="AH11" s="322"/>
      <c r="AI11" s="322"/>
      <c r="AJ11" s="322"/>
      <c r="AK11" s="322"/>
      <c r="AU11" s="332"/>
      <c r="AV11" s="332"/>
      <c r="AW11" s="332"/>
      <c r="AX11" s="332"/>
      <c r="AY11" s="332"/>
      <c r="AZ11" s="332"/>
      <c r="BA11" s="332"/>
      <c r="BB11" s="332"/>
      <c r="BC11" s="332"/>
      <c r="BD11" s="332"/>
      <c r="BE11" s="332"/>
      <c r="BF11" s="332"/>
      <c r="BG11" s="332"/>
      <c r="BH11" s="332"/>
    </row>
    <row r="12" spans="2:60" ht="14.25" customHeight="1" x14ac:dyDescent="0.3">
      <c r="C12" s="82"/>
      <c r="D12" s="82"/>
      <c r="E12" s="82"/>
      <c r="F12" s="82"/>
      <c r="J12" s="82"/>
      <c r="N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G12" s="82"/>
      <c r="AH12" s="82"/>
      <c r="AI12" s="82"/>
      <c r="AJ12" s="82"/>
      <c r="AK12" s="82"/>
      <c r="AU12" s="9"/>
      <c r="AV12" s="9"/>
      <c r="AW12" s="9"/>
      <c r="AX12" s="116"/>
      <c r="AY12" s="116"/>
      <c r="AZ12" s="116"/>
      <c r="BA12" s="116"/>
      <c r="BB12" s="116"/>
      <c r="BC12" s="85"/>
      <c r="BD12" s="10"/>
      <c r="BE12" s="11"/>
    </row>
    <row r="13" spans="2:60" ht="18.75" customHeight="1" x14ac:dyDescent="0.3">
      <c r="B13" s="331" t="s">
        <v>104</v>
      </c>
      <c r="C13" s="331"/>
      <c r="D13" s="331"/>
      <c r="E13" s="331"/>
      <c r="F13" s="330">
        <v>80306022</v>
      </c>
      <c r="G13" s="330"/>
      <c r="H13" s="330"/>
      <c r="I13" s="330"/>
      <c r="J13" s="330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U13" s="327" t="s">
        <v>0</v>
      </c>
      <c r="AV13" s="327"/>
      <c r="AW13" s="336" t="str">
        <f>F2</f>
        <v>Dethlefstwiete Maikstraße</v>
      </c>
      <c r="AX13" s="336"/>
      <c r="AY13" s="336"/>
      <c r="AZ13" s="336"/>
      <c r="BA13" s="327" t="s">
        <v>63</v>
      </c>
      <c r="BB13" s="327"/>
      <c r="BC13" s="326">
        <f>F13</f>
        <v>80306022</v>
      </c>
      <c r="BD13" s="326"/>
      <c r="BE13" s="327" t="s">
        <v>58</v>
      </c>
      <c r="BF13" s="327"/>
      <c r="BG13" s="333">
        <f ca="1">TODAY()</f>
        <v>46209</v>
      </c>
      <c r="BH13" s="333"/>
    </row>
    <row r="14" spans="2:60" ht="18.75" customHeight="1" x14ac:dyDescent="0.3">
      <c r="B14" s="331" t="s">
        <v>108</v>
      </c>
      <c r="C14" s="331"/>
      <c r="D14" s="331"/>
      <c r="E14" s="331"/>
      <c r="F14" s="330">
        <v>80306022</v>
      </c>
      <c r="G14" s="330"/>
      <c r="H14" s="330"/>
      <c r="I14" s="330"/>
      <c r="J14" s="330"/>
      <c r="K14" s="331" t="s">
        <v>71</v>
      </c>
      <c r="L14" s="331"/>
      <c r="M14" s="331"/>
      <c r="N14" s="334"/>
      <c r="O14" s="334"/>
      <c r="P14" s="334"/>
      <c r="Q14" s="335" t="s">
        <v>20</v>
      </c>
      <c r="R14" s="335"/>
      <c r="S14" s="119"/>
      <c r="T14" s="117"/>
      <c r="U14" s="118"/>
      <c r="V14" s="118"/>
      <c r="W14" s="118"/>
      <c r="X14" s="117"/>
      <c r="Y14" s="117"/>
      <c r="Z14" s="117"/>
      <c r="AA14" s="117"/>
      <c r="AB14" s="117"/>
      <c r="AC14" s="117"/>
      <c r="AD14" s="117"/>
      <c r="AE14" s="117"/>
      <c r="AF14" s="117"/>
      <c r="AU14" s="327" t="s">
        <v>64</v>
      </c>
      <c r="AV14" s="327"/>
      <c r="AW14" s="336" t="str">
        <f>F3</f>
        <v>S-23/0118</v>
      </c>
      <c r="AX14" s="336"/>
      <c r="AY14" s="336"/>
      <c r="AZ14" s="336"/>
      <c r="BA14" s="327" t="s">
        <v>108</v>
      </c>
      <c r="BB14" s="327"/>
      <c r="BC14" s="326">
        <f>F14</f>
        <v>80306022</v>
      </c>
      <c r="BD14" s="326"/>
      <c r="BE14" s="327" t="s">
        <v>71</v>
      </c>
      <c r="BF14" s="327"/>
      <c r="BG14" s="326">
        <f>N14</f>
        <v>0</v>
      </c>
      <c r="BH14" s="328"/>
    </row>
    <row r="15" spans="2:60" ht="18.75" customHeight="1" x14ac:dyDescent="0.3">
      <c r="B15" s="329" t="s">
        <v>109</v>
      </c>
      <c r="C15" s="329"/>
      <c r="D15" s="329"/>
      <c r="E15" s="329"/>
      <c r="F15" s="330">
        <v>80306018</v>
      </c>
      <c r="G15" s="330"/>
      <c r="H15" s="330"/>
      <c r="I15" s="330"/>
      <c r="J15" s="330"/>
      <c r="K15" s="331" t="s">
        <v>107</v>
      </c>
      <c r="L15" s="331"/>
      <c r="M15" s="331"/>
      <c r="N15" s="330"/>
      <c r="O15" s="330"/>
      <c r="P15" s="330"/>
      <c r="Q15" s="84"/>
      <c r="R15" s="84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U15" s="332"/>
      <c r="AV15" s="332"/>
      <c r="AW15" s="332"/>
      <c r="AX15" s="332"/>
      <c r="AY15" s="332"/>
      <c r="AZ15" s="332"/>
      <c r="BA15" s="327" t="s">
        <v>109</v>
      </c>
      <c r="BB15" s="327"/>
      <c r="BC15" s="326">
        <f>F15</f>
        <v>80306018</v>
      </c>
      <c r="BD15" s="328"/>
      <c r="BE15" s="327" t="s">
        <v>110</v>
      </c>
      <c r="BF15" s="327"/>
      <c r="BG15" s="326">
        <f>N15</f>
        <v>0</v>
      </c>
      <c r="BH15" s="328"/>
    </row>
    <row r="16" spans="2:60" ht="14.25" customHeight="1" thickBot="1" x14ac:dyDescent="0.35">
      <c r="B16" s="322"/>
      <c r="C16" s="322"/>
      <c r="D16" s="322"/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U16" s="9"/>
      <c r="AV16" s="9"/>
      <c r="AW16" s="9"/>
      <c r="AX16" s="85"/>
      <c r="AY16" s="85"/>
      <c r="AZ16" s="85"/>
      <c r="BA16" s="85"/>
      <c r="BB16" s="85"/>
      <c r="BC16" s="85"/>
      <c r="BD16" s="12"/>
      <c r="BE16" s="13"/>
      <c r="BF16" s="14"/>
      <c r="BG16" s="14"/>
      <c r="BH16" s="14"/>
    </row>
    <row r="17" spans="2:60" ht="15.75" customHeight="1" thickTop="1" thickBot="1" x14ac:dyDescent="0.35">
      <c r="B17" s="285" t="s">
        <v>102</v>
      </c>
      <c r="C17" s="307" t="s">
        <v>66</v>
      </c>
      <c r="D17" s="308"/>
      <c r="E17" s="308"/>
      <c r="F17" s="308"/>
      <c r="G17" s="308"/>
      <c r="H17" s="308"/>
      <c r="I17" s="308"/>
      <c r="J17" s="308"/>
      <c r="K17" s="308"/>
      <c r="L17" s="308"/>
      <c r="M17" s="308"/>
      <c r="N17" s="308"/>
      <c r="O17" s="309"/>
      <c r="P17" s="310" t="s">
        <v>68</v>
      </c>
      <c r="Q17" s="310"/>
      <c r="R17" s="311"/>
      <c r="S17" s="323" t="s">
        <v>67</v>
      </c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5"/>
      <c r="AG17" s="305"/>
      <c r="AH17" s="305"/>
      <c r="AI17" s="305"/>
      <c r="AJ17" s="305"/>
      <c r="AK17" s="306"/>
      <c r="AL17" s="15"/>
      <c r="AU17" s="307" t="s">
        <v>66</v>
      </c>
      <c r="AV17" s="308"/>
      <c r="AW17" s="308"/>
      <c r="AX17" s="308"/>
      <c r="AY17" s="308"/>
      <c r="AZ17" s="308"/>
      <c r="BA17" s="308"/>
      <c r="BB17" s="308"/>
      <c r="BC17" s="309"/>
      <c r="BD17" s="310" t="s">
        <v>39</v>
      </c>
      <c r="BE17" s="310"/>
      <c r="BF17" s="310"/>
      <c r="BG17" s="310"/>
      <c r="BH17" s="311"/>
    </row>
    <row r="18" spans="2:60" ht="48.75" customHeight="1" x14ac:dyDescent="0.3">
      <c r="B18" s="286"/>
      <c r="C18" s="312" t="s">
        <v>119</v>
      </c>
      <c r="D18" s="314" t="s">
        <v>19</v>
      </c>
      <c r="E18" s="316" t="s">
        <v>76</v>
      </c>
      <c r="F18" s="284"/>
      <c r="G18" s="316" t="s">
        <v>113</v>
      </c>
      <c r="H18" s="284"/>
      <c r="I18" s="303" t="s">
        <v>13</v>
      </c>
      <c r="J18" s="283" t="s">
        <v>78</v>
      </c>
      <c r="K18" s="284"/>
      <c r="L18" s="296" t="s">
        <v>31</v>
      </c>
      <c r="M18" s="297"/>
      <c r="N18" s="303" t="s">
        <v>118</v>
      </c>
      <c r="O18" s="275" t="s">
        <v>65</v>
      </c>
      <c r="P18" s="277" t="s">
        <v>95</v>
      </c>
      <c r="Q18" s="279" t="s">
        <v>29</v>
      </c>
      <c r="R18" s="281" t="s">
        <v>100</v>
      </c>
      <c r="S18" s="292" t="s">
        <v>117</v>
      </c>
      <c r="T18" s="294" t="s">
        <v>88</v>
      </c>
      <c r="U18" s="296" t="s">
        <v>90</v>
      </c>
      <c r="V18" s="297"/>
      <c r="W18" s="298" t="s">
        <v>98</v>
      </c>
      <c r="X18" s="298" t="s">
        <v>89</v>
      </c>
      <c r="Y18" s="300" t="s">
        <v>4</v>
      </c>
      <c r="Z18" s="301"/>
      <c r="AA18" s="302"/>
      <c r="AB18" s="287" t="s">
        <v>114</v>
      </c>
      <c r="AC18" s="289" t="s">
        <v>97</v>
      </c>
      <c r="AD18" s="289" t="s">
        <v>28</v>
      </c>
      <c r="AE18" s="137" t="s">
        <v>56</v>
      </c>
      <c r="AF18" s="291" t="s">
        <v>5</v>
      </c>
      <c r="AG18" s="320" t="s">
        <v>72</v>
      </c>
      <c r="AH18" s="321"/>
      <c r="AI18" s="296" t="s">
        <v>77</v>
      </c>
      <c r="AJ18" s="297"/>
      <c r="AK18" s="138" t="s">
        <v>23</v>
      </c>
      <c r="AU18" s="16" t="s">
        <v>1</v>
      </c>
      <c r="AV18" s="17" t="s">
        <v>19</v>
      </c>
      <c r="AW18" s="269" t="s">
        <v>76</v>
      </c>
      <c r="AX18" s="270"/>
      <c r="AY18" s="269" t="s">
        <v>75</v>
      </c>
      <c r="AZ18" s="270"/>
      <c r="BA18" s="18" t="s">
        <v>13</v>
      </c>
      <c r="BB18" s="271" t="s">
        <v>78</v>
      </c>
      <c r="BC18" s="272"/>
      <c r="BD18" s="273" t="s">
        <v>118</v>
      </c>
      <c r="BE18" s="17" t="s">
        <v>65</v>
      </c>
      <c r="BF18" s="318" t="s">
        <v>68</v>
      </c>
      <c r="BG18" s="319"/>
      <c r="BH18" s="19" t="s">
        <v>81</v>
      </c>
    </row>
    <row r="19" spans="2:60" ht="22.8" x14ac:dyDescent="0.3">
      <c r="B19" s="286"/>
      <c r="C19" s="313"/>
      <c r="D19" s="315"/>
      <c r="E19" s="139" t="s">
        <v>73</v>
      </c>
      <c r="F19" s="140" t="s">
        <v>74</v>
      </c>
      <c r="G19" s="141" t="s">
        <v>73</v>
      </c>
      <c r="H19" s="140" t="s">
        <v>74</v>
      </c>
      <c r="I19" s="317"/>
      <c r="J19" s="142" t="s">
        <v>2</v>
      </c>
      <c r="K19" s="143" t="s">
        <v>3</v>
      </c>
      <c r="L19" s="144" t="s">
        <v>6</v>
      </c>
      <c r="M19" s="143" t="s">
        <v>21</v>
      </c>
      <c r="N19" s="304"/>
      <c r="O19" s="276"/>
      <c r="P19" s="278"/>
      <c r="Q19" s="280"/>
      <c r="R19" s="282"/>
      <c r="S19" s="293"/>
      <c r="T19" s="295"/>
      <c r="U19" s="145" t="s">
        <v>92</v>
      </c>
      <c r="V19" s="146" t="s">
        <v>91</v>
      </c>
      <c r="W19" s="299"/>
      <c r="X19" s="299"/>
      <c r="Y19" s="162" t="s">
        <v>16</v>
      </c>
      <c r="Z19" s="147" t="s">
        <v>93</v>
      </c>
      <c r="AA19" s="146" t="s">
        <v>94</v>
      </c>
      <c r="AB19" s="288"/>
      <c r="AC19" s="290"/>
      <c r="AD19" s="290"/>
      <c r="AE19" s="163" t="s">
        <v>8</v>
      </c>
      <c r="AF19" s="282"/>
      <c r="AG19" s="148" t="s">
        <v>27</v>
      </c>
      <c r="AH19" s="164" t="s">
        <v>32</v>
      </c>
      <c r="AI19" s="145" t="s">
        <v>26</v>
      </c>
      <c r="AJ19" s="146" t="s">
        <v>70</v>
      </c>
      <c r="AK19" s="149" t="s">
        <v>24</v>
      </c>
      <c r="AU19" s="20" t="s">
        <v>18</v>
      </c>
      <c r="AV19" s="21"/>
      <c r="AW19" s="22" t="s">
        <v>73</v>
      </c>
      <c r="AX19" s="23" t="s">
        <v>74</v>
      </c>
      <c r="AY19" s="22" t="s">
        <v>73</v>
      </c>
      <c r="AZ19" s="23" t="s">
        <v>74</v>
      </c>
      <c r="BA19" s="25"/>
      <c r="BB19" s="24" t="s">
        <v>2</v>
      </c>
      <c r="BC19" s="26" t="s">
        <v>3</v>
      </c>
      <c r="BD19" s="274"/>
      <c r="BE19" s="27"/>
      <c r="BF19" s="28" t="s">
        <v>80</v>
      </c>
      <c r="BG19" s="29" t="s">
        <v>79</v>
      </c>
      <c r="BH19" s="30" t="s">
        <v>79</v>
      </c>
    </row>
    <row r="20" spans="2:60" ht="15" thickBot="1" x14ac:dyDescent="0.35">
      <c r="B20" s="286"/>
      <c r="C20" s="136" t="s">
        <v>120</v>
      </c>
      <c r="D20" s="129" t="s">
        <v>25</v>
      </c>
      <c r="E20" s="50" t="s">
        <v>9</v>
      </c>
      <c r="F20" s="34" t="s">
        <v>10</v>
      </c>
      <c r="G20" s="33" t="s">
        <v>9</v>
      </c>
      <c r="H20" s="114" t="s">
        <v>10</v>
      </c>
      <c r="I20" s="126" t="s">
        <v>12</v>
      </c>
      <c r="J20" s="36" t="s">
        <v>30</v>
      </c>
      <c r="K20" s="37" t="s">
        <v>96</v>
      </c>
      <c r="L20" s="38" t="s">
        <v>30</v>
      </c>
      <c r="M20" s="49" t="s">
        <v>30</v>
      </c>
      <c r="N20" s="38" t="s">
        <v>30</v>
      </c>
      <c r="O20" s="39" t="s">
        <v>9</v>
      </c>
      <c r="P20" s="35" t="s">
        <v>25</v>
      </c>
      <c r="Q20" s="36" t="s">
        <v>106</v>
      </c>
      <c r="R20" s="40" t="s">
        <v>55</v>
      </c>
      <c r="S20" s="41" t="s">
        <v>25</v>
      </c>
      <c r="T20" s="42" t="s">
        <v>55</v>
      </c>
      <c r="U20" s="43" t="s">
        <v>9</v>
      </c>
      <c r="V20" s="44" t="s">
        <v>9</v>
      </c>
      <c r="W20" s="45" t="s">
        <v>99</v>
      </c>
      <c r="X20" s="45" t="s">
        <v>9</v>
      </c>
      <c r="Y20" s="38" t="s">
        <v>30</v>
      </c>
      <c r="Z20" s="36" t="s">
        <v>30</v>
      </c>
      <c r="AA20" s="37" t="s">
        <v>30</v>
      </c>
      <c r="AB20" s="46" t="s">
        <v>9</v>
      </c>
      <c r="AC20" s="46" t="s">
        <v>9</v>
      </c>
      <c r="AD20" s="46" t="s">
        <v>9</v>
      </c>
      <c r="AE20" s="38" t="s">
        <v>30</v>
      </c>
      <c r="AF20" s="40" t="s">
        <v>30</v>
      </c>
      <c r="AG20" s="47" t="s">
        <v>22</v>
      </c>
      <c r="AH20" s="48" t="s">
        <v>22</v>
      </c>
      <c r="AI20" s="38" t="s">
        <v>30</v>
      </c>
      <c r="AJ20" s="155" t="s">
        <v>30</v>
      </c>
      <c r="AK20" s="156" t="s">
        <v>25</v>
      </c>
      <c r="AU20" s="31"/>
      <c r="AV20" s="32"/>
      <c r="AW20" s="33" t="s">
        <v>9</v>
      </c>
      <c r="AX20" s="34" t="s">
        <v>10</v>
      </c>
      <c r="AY20" s="33" t="s">
        <v>9</v>
      </c>
      <c r="AZ20" s="34" t="s">
        <v>10</v>
      </c>
      <c r="BA20" s="35" t="s">
        <v>12</v>
      </c>
      <c r="BB20" s="36" t="s">
        <v>30</v>
      </c>
      <c r="BC20" s="40" t="s">
        <v>1</v>
      </c>
      <c r="BD20" s="38" t="s">
        <v>30</v>
      </c>
      <c r="BE20" s="49" t="s">
        <v>9</v>
      </c>
      <c r="BF20" s="50"/>
      <c r="BG20" s="51"/>
      <c r="BH20" s="52"/>
    </row>
    <row r="21" spans="2:60" ht="15" thickBot="1" x14ac:dyDescent="0.35">
      <c r="B21" s="285">
        <f>F13</f>
        <v>80306022</v>
      </c>
      <c r="C21" s="229"/>
      <c r="D21" s="240" t="s">
        <v>241</v>
      </c>
      <c r="E21" s="229"/>
      <c r="F21" s="229">
        <v>9</v>
      </c>
      <c r="G21" s="229">
        <v>55.3</v>
      </c>
      <c r="H21" s="115">
        <f t="shared" ref="H21:H36" si="0">IF(F21=12,12,IF(F21=1,11,IF(F21=2,10,IF(F21=3,9,IF(F21=4,8,IF(F21=5,7,IF(F21=6,6,IF(F21=7,5,IF(F21=8,4,IF(F21=9,3,IF(F21=10,2,IF(F21=11,1,IF(F21="","")))))))))))))</f>
        <v>3</v>
      </c>
      <c r="I21" s="232">
        <v>150</v>
      </c>
      <c r="J21" s="240" t="s">
        <v>170</v>
      </c>
      <c r="K21" s="238"/>
      <c r="L21" s="238"/>
      <c r="M21" s="55"/>
      <c r="N21" s="56"/>
      <c r="O21" s="234">
        <v>2.2000000000000002</v>
      </c>
      <c r="P21" s="57"/>
      <c r="Q21" s="58"/>
      <c r="R21" s="59"/>
      <c r="S21" s="60" t="s">
        <v>245</v>
      </c>
      <c r="T21" s="228" t="s">
        <v>143</v>
      </c>
      <c r="U21" s="221"/>
      <c r="V21" s="64"/>
      <c r="W21" s="222"/>
      <c r="X21" s="223">
        <v>2.2000000000000002</v>
      </c>
      <c r="Y21" s="57"/>
      <c r="Z21" s="58"/>
      <c r="AA21" s="61"/>
      <c r="AB21" s="224"/>
      <c r="AC21" s="224"/>
      <c r="AD21" s="224"/>
      <c r="AE21" s="57"/>
      <c r="AF21" s="62"/>
      <c r="AG21" s="63"/>
      <c r="AH21" s="64"/>
      <c r="AI21" s="190" t="str">
        <f>IF(OR(U21&gt;=5.1,V21&gt;=5.1),"x",IF(OR(AND(U21&lt;=5,U21&gt;0.1),AND(V21&lt;=5,V21&gt;0.1)),"-",IF(U21&lt;0.1,"")))</f>
        <v/>
      </c>
      <c r="AJ21" s="64"/>
      <c r="AK21" s="165"/>
      <c r="AU21" s="192">
        <f t="shared" ref="AU21:BC36" si="1">C21</f>
        <v>0</v>
      </c>
      <c r="AV21" s="171" t="str">
        <f t="shared" si="1"/>
        <v>SE01</v>
      </c>
      <c r="AW21" s="7">
        <f>E21</f>
        <v>0</v>
      </c>
      <c r="AX21" s="171">
        <f t="shared" si="1"/>
        <v>9</v>
      </c>
      <c r="AY21" s="193">
        <f t="shared" si="1"/>
        <v>55.3</v>
      </c>
      <c r="AZ21" s="171">
        <f t="shared" si="1"/>
        <v>3</v>
      </c>
      <c r="BA21" s="194">
        <f t="shared" si="1"/>
        <v>150</v>
      </c>
      <c r="BB21" s="195" t="str">
        <f t="shared" si="1"/>
        <v>X</v>
      </c>
      <c r="BC21" s="196">
        <f t="shared" si="1"/>
        <v>0</v>
      </c>
      <c r="BD21" s="197">
        <f t="shared" ref="BD21:BE36" si="2">N21</f>
        <v>0</v>
      </c>
      <c r="BE21" s="198">
        <f t="shared" si="2"/>
        <v>2.2000000000000002</v>
      </c>
      <c r="BF21" s="199"/>
      <c r="BG21" s="200">
        <f>R21</f>
        <v>0</v>
      </c>
      <c r="BH21" s="65"/>
    </row>
    <row r="22" spans="2:60" x14ac:dyDescent="0.3">
      <c r="B22" s="286"/>
      <c r="C22" s="230"/>
      <c r="D22" s="240" t="s">
        <v>226</v>
      </c>
      <c r="E22" s="231"/>
      <c r="F22" s="230">
        <v>3</v>
      </c>
      <c r="G22" s="231">
        <v>54.7</v>
      </c>
      <c r="H22" s="115">
        <f t="shared" si="0"/>
        <v>9</v>
      </c>
      <c r="I22" s="230">
        <v>150</v>
      </c>
      <c r="J22" s="240" t="s">
        <v>170</v>
      </c>
      <c r="K22" s="230"/>
      <c r="L22" s="230"/>
      <c r="M22" s="55"/>
      <c r="N22" s="56"/>
      <c r="O22" s="231">
        <v>2.8</v>
      </c>
      <c r="P22" s="57"/>
      <c r="Q22" s="58"/>
      <c r="R22" s="59"/>
      <c r="S22" s="60" t="s">
        <v>246</v>
      </c>
      <c r="T22" s="228" t="s">
        <v>143</v>
      </c>
      <c r="U22" s="63"/>
      <c r="V22" s="64"/>
      <c r="W22" s="222"/>
      <c r="X22" s="223">
        <v>2.8</v>
      </c>
      <c r="Y22" s="57"/>
      <c r="Z22" s="67"/>
      <c r="AA22" s="68"/>
      <c r="AB22" s="224"/>
      <c r="AC22" s="224"/>
      <c r="AD22" s="224"/>
      <c r="AE22" s="57"/>
      <c r="AF22" s="69"/>
      <c r="AG22" s="63"/>
      <c r="AH22" s="64"/>
      <c r="AI22" s="190" t="str">
        <f t="shared" ref="AI22:AI36" si="3">IF(OR(U22&gt;=5.1,V22&gt;=5.1),"x",IF(OR(AND(U22&lt;=5,U22&gt;0.1),AND(V22&lt;=5,V22&gt;0.1)),"-",IF(U22&lt;0.1,"")))</f>
        <v/>
      </c>
      <c r="AJ22" s="64"/>
      <c r="AK22" s="166"/>
      <c r="AU22" s="192">
        <f t="shared" si="1"/>
        <v>0</v>
      </c>
      <c r="AV22" s="171" t="str">
        <f t="shared" si="1"/>
        <v>SE02</v>
      </c>
      <c r="AW22" s="7">
        <f t="shared" si="1"/>
        <v>0</v>
      </c>
      <c r="AX22" s="171">
        <f>F22</f>
        <v>3</v>
      </c>
      <c r="AY22" s="193">
        <f t="shared" si="1"/>
        <v>54.7</v>
      </c>
      <c r="AZ22" s="171">
        <f t="shared" si="1"/>
        <v>9</v>
      </c>
      <c r="BA22" s="194">
        <f t="shared" si="1"/>
        <v>150</v>
      </c>
      <c r="BB22" s="195" t="str">
        <f t="shared" si="1"/>
        <v>X</v>
      </c>
      <c r="BC22" s="196">
        <f t="shared" si="1"/>
        <v>0</v>
      </c>
      <c r="BD22" s="197">
        <f t="shared" si="2"/>
        <v>0</v>
      </c>
      <c r="BE22" s="201">
        <f t="shared" si="2"/>
        <v>2.8</v>
      </c>
      <c r="BF22" s="199"/>
      <c r="BG22" s="200">
        <f t="shared" ref="BG22:BG36" si="4">R22</f>
        <v>0</v>
      </c>
      <c r="BH22" s="65"/>
    </row>
    <row r="23" spans="2:60" ht="26.4" x14ac:dyDescent="0.3">
      <c r="B23" s="286"/>
      <c r="C23" s="230"/>
      <c r="D23" s="230" t="s">
        <v>151</v>
      </c>
      <c r="E23" s="231"/>
      <c r="F23" s="230">
        <v>3</v>
      </c>
      <c r="G23" s="231">
        <v>50.8</v>
      </c>
      <c r="H23" s="115">
        <f t="shared" si="0"/>
        <v>9</v>
      </c>
      <c r="I23" s="230">
        <v>150</v>
      </c>
      <c r="J23" s="230"/>
      <c r="K23" s="230" t="s">
        <v>170</v>
      </c>
      <c r="L23" s="230"/>
      <c r="M23" s="55"/>
      <c r="N23" s="56"/>
      <c r="O23" s="231">
        <v>15.1</v>
      </c>
      <c r="P23" s="57"/>
      <c r="Q23" s="58"/>
      <c r="R23" s="59"/>
      <c r="S23" s="60" t="s">
        <v>247</v>
      </c>
      <c r="T23" s="228" t="s">
        <v>143</v>
      </c>
      <c r="U23" s="63"/>
      <c r="V23" s="64"/>
      <c r="W23" s="222"/>
      <c r="X23" s="223">
        <v>3.6</v>
      </c>
      <c r="Y23" s="57"/>
      <c r="Z23" s="58"/>
      <c r="AA23" s="71"/>
      <c r="AB23" s="224"/>
      <c r="AC23" s="224"/>
      <c r="AD23" s="224"/>
      <c r="AE23" s="57"/>
      <c r="AF23" s="59"/>
      <c r="AG23" s="63"/>
      <c r="AH23" s="64"/>
      <c r="AI23" s="190" t="str">
        <f t="shared" si="3"/>
        <v/>
      </c>
      <c r="AJ23" s="64"/>
      <c r="AK23" s="166"/>
      <c r="AU23" s="192">
        <f t="shared" si="1"/>
        <v>0</v>
      </c>
      <c r="AV23" s="171" t="str">
        <f t="shared" si="1"/>
        <v>GA03</v>
      </c>
      <c r="AW23" s="7">
        <f t="shared" si="1"/>
        <v>0</v>
      </c>
      <c r="AX23" s="171">
        <f t="shared" si="1"/>
        <v>3</v>
      </c>
      <c r="AY23" s="193">
        <f t="shared" si="1"/>
        <v>50.8</v>
      </c>
      <c r="AZ23" s="171">
        <f t="shared" si="1"/>
        <v>9</v>
      </c>
      <c r="BA23" s="194">
        <f t="shared" si="1"/>
        <v>150</v>
      </c>
      <c r="BB23" s="195">
        <f t="shared" si="1"/>
        <v>0</v>
      </c>
      <c r="BC23" s="196" t="str">
        <f t="shared" si="1"/>
        <v>X</v>
      </c>
      <c r="BD23" s="197">
        <f t="shared" si="2"/>
        <v>0</v>
      </c>
      <c r="BE23" s="201">
        <f t="shared" si="2"/>
        <v>15.1</v>
      </c>
      <c r="BF23" s="199"/>
      <c r="BG23" s="200">
        <f t="shared" si="4"/>
        <v>0</v>
      </c>
      <c r="BH23" s="65"/>
    </row>
    <row r="24" spans="2:60" ht="26.4" x14ac:dyDescent="0.3">
      <c r="B24" s="286"/>
      <c r="C24" s="53"/>
      <c r="D24" s="230" t="s">
        <v>152</v>
      </c>
      <c r="E24" s="233"/>
      <c r="F24" s="235">
        <v>9</v>
      </c>
      <c r="G24" s="233">
        <v>38.299999999999997</v>
      </c>
      <c r="H24" s="115">
        <f t="shared" si="0"/>
        <v>3</v>
      </c>
      <c r="I24" s="230">
        <v>150</v>
      </c>
      <c r="J24" s="235"/>
      <c r="K24" s="230" t="s">
        <v>170</v>
      </c>
      <c r="L24" s="230"/>
      <c r="M24" s="55"/>
      <c r="N24" s="56"/>
      <c r="O24" s="233">
        <v>6</v>
      </c>
      <c r="P24" s="57"/>
      <c r="Q24" s="58"/>
      <c r="R24" s="59"/>
      <c r="S24" s="60" t="s">
        <v>248</v>
      </c>
      <c r="T24" s="228" t="s">
        <v>143</v>
      </c>
      <c r="U24" s="63"/>
      <c r="V24" s="64"/>
      <c r="W24" s="222"/>
      <c r="X24" s="223">
        <v>3.7</v>
      </c>
      <c r="Y24" s="57"/>
      <c r="Z24" s="58"/>
      <c r="AA24" s="71"/>
      <c r="AB24" s="224"/>
      <c r="AC24" s="224"/>
      <c r="AD24" s="224"/>
      <c r="AE24" s="57"/>
      <c r="AF24" s="59"/>
      <c r="AG24" s="63"/>
      <c r="AH24" s="64"/>
      <c r="AI24" s="190" t="str">
        <f t="shared" si="3"/>
        <v/>
      </c>
      <c r="AJ24" s="64"/>
      <c r="AK24" s="166"/>
      <c r="AU24" s="192">
        <f t="shared" si="1"/>
        <v>0</v>
      </c>
      <c r="AV24" s="171" t="str">
        <f t="shared" si="1"/>
        <v>HR04</v>
      </c>
      <c r="AW24" s="7">
        <f t="shared" si="1"/>
        <v>0</v>
      </c>
      <c r="AX24" s="171">
        <f t="shared" si="1"/>
        <v>9</v>
      </c>
      <c r="AY24" s="193">
        <f t="shared" si="1"/>
        <v>38.299999999999997</v>
      </c>
      <c r="AZ24" s="171">
        <f t="shared" si="1"/>
        <v>3</v>
      </c>
      <c r="BA24" s="194">
        <f t="shared" si="1"/>
        <v>150</v>
      </c>
      <c r="BB24" s="195">
        <f t="shared" si="1"/>
        <v>0</v>
      </c>
      <c r="BC24" s="196" t="str">
        <f t="shared" si="1"/>
        <v>X</v>
      </c>
      <c r="BD24" s="197">
        <f t="shared" si="2"/>
        <v>0</v>
      </c>
      <c r="BE24" s="201">
        <f t="shared" si="2"/>
        <v>6</v>
      </c>
      <c r="BF24" s="199"/>
      <c r="BG24" s="200">
        <f t="shared" si="4"/>
        <v>0</v>
      </c>
      <c r="BH24" s="65"/>
    </row>
    <row r="25" spans="2:60" ht="39.6" x14ac:dyDescent="0.3">
      <c r="B25" s="286"/>
      <c r="C25" s="53"/>
      <c r="D25" s="230" t="s">
        <v>140</v>
      </c>
      <c r="E25" s="233"/>
      <c r="F25" s="235">
        <v>3</v>
      </c>
      <c r="G25" s="233">
        <v>35.9</v>
      </c>
      <c r="H25" s="115">
        <f t="shared" si="0"/>
        <v>9</v>
      </c>
      <c r="I25" s="230">
        <v>150</v>
      </c>
      <c r="J25" s="235"/>
      <c r="K25" s="230" t="s">
        <v>170</v>
      </c>
      <c r="L25" s="230"/>
      <c r="M25" s="55"/>
      <c r="N25" s="56"/>
      <c r="O25" s="233">
        <v>6</v>
      </c>
      <c r="P25" s="57"/>
      <c r="Q25" s="58"/>
      <c r="R25" s="59"/>
      <c r="S25" s="60" t="s">
        <v>249</v>
      </c>
      <c r="T25" s="228" t="s">
        <v>143</v>
      </c>
      <c r="U25" s="63"/>
      <c r="V25" s="64"/>
      <c r="W25" s="222"/>
      <c r="X25" s="223">
        <v>4</v>
      </c>
      <c r="Y25" s="57"/>
      <c r="Z25" s="58"/>
      <c r="AA25" s="71"/>
      <c r="AB25" s="224"/>
      <c r="AC25" s="224"/>
      <c r="AD25" s="224"/>
      <c r="AE25" s="57"/>
      <c r="AF25" s="59"/>
      <c r="AG25" s="63"/>
      <c r="AH25" s="64"/>
      <c r="AI25" s="190" t="str">
        <f t="shared" si="3"/>
        <v/>
      </c>
      <c r="AJ25" s="64"/>
      <c r="AK25" s="166"/>
      <c r="AU25" s="192">
        <f t="shared" si="1"/>
        <v>0</v>
      </c>
      <c r="AV25" s="171" t="str">
        <f t="shared" si="1"/>
        <v>GA05</v>
      </c>
      <c r="AW25" s="7">
        <f t="shared" si="1"/>
        <v>0</v>
      </c>
      <c r="AX25" s="171">
        <f t="shared" si="1"/>
        <v>3</v>
      </c>
      <c r="AY25" s="193">
        <f t="shared" si="1"/>
        <v>35.9</v>
      </c>
      <c r="AZ25" s="171">
        <f t="shared" si="1"/>
        <v>9</v>
      </c>
      <c r="BA25" s="194">
        <f t="shared" si="1"/>
        <v>150</v>
      </c>
      <c r="BB25" s="195">
        <f t="shared" si="1"/>
        <v>0</v>
      </c>
      <c r="BC25" s="196" t="str">
        <f t="shared" si="1"/>
        <v>X</v>
      </c>
      <c r="BD25" s="197">
        <f t="shared" si="2"/>
        <v>0</v>
      </c>
      <c r="BE25" s="201">
        <f t="shared" si="2"/>
        <v>6</v>
      </c>
      <c r="BF25" s="199"/>
      <c r="BG25" s="200">
        <f t="shared" si="4"/>
        <v>0</v>
      </c>
      <c r="BH25" s="65"/>
    </row>
    <row r="26" spans="2:60" x14ac:dyDescent="0.3">
      <c r="B26" s="286"/>
      <c r="C26" s="53"/>
      <c r="D26" s="230" t="s">
        <v>131</v>
      </c>
      <c r="E26" s="233"/>
      <c r="F26" s="235">
        <v>9</v>
      </c>
      <c r="G26" s="233">
        <v>31.1</v>
      </c>
      <c r="H26" s="115">
        <f t="shared" si="0"/>
        <v>3</v>
      </c>
      <c r="I26" s="230">
        <v>150</v>
      </c>
      <c r="J26" s="235"/>
      <c r="K26" s="230"/>
      <c r="L26" s="230" t="s">
        <v>170</v>
      </c>
      <c r="M26" s="55"/>
      <c r="N26" s="56"/>
      <c r="O26" s="233">
        <v>0</v>
      </c>
      <c r="P26" s="57"/>
      <c r="Q26" s="58"/>
      <c r="R26" s="59"/>
      <c r="S26" s="60" t="s">
        <v>156</v>
      </c>
      <c r="T26" s="228" t="s">
        <v>132</v>
      </c>
      <c r="U26" s="63"/>
      <c r="V26" s="64"/>
      <c r="W26" s="222"/>
      <c r="X26" s="223"/>
      <c r="Y26" s="57"/>
      <c r="Z26" s="58"/>
      <c r="AA26" s="71"/>
      <c r="AB26" s="224"/>
      <c r="AC26" s="224"/>
      <c r="AD26" s="224"/>
      <c r="AE26" s="57"/>
      <c r="AF26" s="59"/>
      <c r="AG26" s="63"/>
      <c r="AH26" s="64"/>
      <c r="AI26" s="190" t="str">
        <f t="shared" si="3"/>
        <v/>
      </c>
      <c r="AJ26" s="64"/>
      <c r="AK26" s="166"/>
      <c r="AU26" s="192">
        <f t="shared" si="1"/>
        <v>0</v>
      </c>
      <c r="AV26" s="171" t="str">
        <f t="shared" si="1"/>
        <v>RV06</v>
      </c>
      <c r="AW26" s="7">
        <f t="shared" si="1"/>
        <v>0</v>
      </c>
      <c r="AX26" s="171">
        <f t="shared" si="1"/>
        <v>9</v>
      </c>
      <c r="AY26" s="193">
        <f t="shared" si="1"/>
        <v>31.1</v>
      </c>
      <c r="AZ26" s="171">
        <f t="shared" si="1"/>
        <v>3</v>
      </c>
      <c r="BA26" s="194">
        <f t="shared" si="1"/>
        <v>150</v>
      </c>
      <c r="BB26" s="195">
        <f t="shared" si="1"/>
        <v>0</v>
      </c>
      <c r="BC26" s="196">
        <f t="shared" si="1"/>
        <v>0</v>
      </c>
      <c r="BD26" s="197">
        <f t="shared" si="2"/>
        <v>0</v>
      </c>
      <c r="BE26" s="201">
        <f t="shared" si="2"/>
        <v>0</v>
      </c>
      <c r="BF26" s="199"/>
      <c r="BG26" s="200">
        <f t="shared" si="4"/>
        <v>0</v>
      </c>
      <c r="BH26" s="65"/>
    </row>
    <row r="27" spans="2:60" x14ac:dyDescent="0.3">
      <c r="B27" s="286"/>
      <c r="C27" s="53"/>
      <c r="D27" s="235" t="s">
        <v>190</v>
      </c>
      <c r="E27" s="233"/>
      <c r="F27" s="235">
        <v>3</v>
      </c>
      <c r="G27" s="233">
        <v>26.2</v>
      </c>
      <c r="H27" s="115">
        <f t="shared" si="0"/>
        <v>9</v>
      </c>
      <c r="I27" s="230">
        <v>150</v>
      </c>
      <c r="J27" s="235" t="s">
        <v>170</v>
      </c>
      <c r="K27" s="230"/>
      <c r="L27" s="235"/>
      <c r="M27" s="55"/>
      <c r="N27" s="56"/>
      <c r="O27" s="233">
        <v>2.1</v>
      </c>
      <c r="P27" s="57"/>
      <c r="Q27" s="58"/>
      <c r="R27" s="59"/>
      <c r="S27" s="60" t="s">
        <v>250</v>
      </c>
      <c r="T27" s="228" t="s">
        <v>143</v>
      </c>
      <c r="U27" s="63"/>
      <c r="V27" s="64"/>
      <c r="W27" s="222"/>
      <c r="X27" s="223">
        <v>2.1</v>
      </c>
      <c r="Y27" s="57"/>
      <c r="Z27" s="67"/>
      <c r="AA27" s="68"/>
      <c r="AB27" s="224"/>
      <c r="AC27" s="224"/>
      <c r="AD27" s="224"/>
      <c r="AE27" s="57"/>
      <c r="AF27" s="59"/>
      <c r="AG27" s="63"/>
      <c r="AH27" s="64"/>
      <c r="AI27" s="190" t="str">
        <f t="shared" si="3"/>
        <v/>
      </c>
      <c r="AJ27" s="64"/>
      <c r="AK27" s="166"/>
      <c r="AU27" s="192">
        <f t="shared" si="1"/>
        <v>0</v>
      </c>
      <c r="AV27" s="171" t="str">
        <f t="shared" si="1"/>
        <v>SE07</v>
      </c>
      <c r="AW27" s="7">
        <f t="shared" si="1"/>
        <v>0</v>
      </c>
      <c r="AX27" s="171">
        <f t="shared" si="1"/>
        <v>3</v>
      </c>
      <c r="AY27" s="193">
        <f t="shared" si="1"/>
        <v>26.2</v>
      </c>
      <c r="AZ27" s="171">
        <f t="shared" si="1"/>
        <v>9</v>
      </c>
      <c r="BA27" s="194">
        <f t="shared" si="1"/>
        <v>150</v>
      </c>
      <c r="BB27" s="195" t="str">
        <f t="shared" si="1"/>
        <v>X</v>
      </c>
      <c r="BC27" s="196">
        <f t="shared" si="1"/>
        <v>0</v>
      </c>
      <c r="BD27" s="197">
        <f t="shared" si="2"/>
        <v>0</v>
      </c>
      <c r="BE27" s="201">
        <f t="shared" si="2"/>
        <v>2.1</v>
      </c>
      <c r="BF27" s="199"/>
      <c r="BG27" s="200">
        <f t="shared" si="4"/>
        <v>0</v>
      </c>
      <c r="BH27" s="65"/>
    </row>
    <row r="28" spans="2:60" x14ac:dyDescent="0.3">
      <c r="B28" s="286"/>
      <c r="C28" s="53"/>
      <c r="D28" s="235" t="s">
        <v>242</v>
      </c>
      <c r="E28" s="236"/>
      <c r="F28" s="236">
        <v>9</v>
      </c>
      <c r="G28" s="236">
        <v>25.6</v>
      </c>
      <c r="H28" s="115">
        <f t="shared" si="0"/>
        <v>3</v>
      </c>
      <c r="I28" s="230">
        <v>150</v>
      </c>
      <c r="J28" s="236" t="s">
        <v>170</v>
      </c>
      <c r="K28" s="235"/>
      <c r="L28" s="236"/>
      <c r="M28" s="55"/>
      <c r="N28" s="56"/>
      <c r="O28" s="239">
        <v>2.8</v>
      </c>
      <c r="P28" s="57"/>
      <c r="Q28" s="58"/>
      <c r="R28" s="59"/>
      <c r="S28" s="60" t="s">
        <v>246</v>
      </c>
      <c r="T28" s="228" t="s">
        <v>143</v>
      </c>
      <c r="U28" s="63"/>
      <c r="V28" s="64"/>
      <c r="W28" s="222"/>
      <c r="X28" s="223">
        <v>2.8</v>
      </c>
      <c r="Y28" s="57"/>
      <c r="Z28" s="58"/>
      <c r="AA28" s="61"/>
      <c r="AB28" s="224"/>
      <c r="AC28" s="224"/>
      <c r="AD28" s="224"/>
      <c r="AE28" s="57"/>
      <c r="AF28" s="59"/>
      <c r="AG28" s="63"/>
      <c r="AH28" s="64"/>
      <c r="AI28" s="190" t="str">
        <f t="shared" si="3"/>
        <v/>
      </c>
      <c r="AJ28" s="64"/>
      <c r="AK28" s="166"/>
      <c r="AU28" s="192">
        <f t="shared" si="1"/>
        <v>0</v>
      </c>
      <c r="AV28" s="171" t="str">
        <f t="shared" si="1"/>
        <v>SE08</v>
      </c>
      <c r="AW28" s="7">
        <f t="shared" si="1"/>
        <v>0</v>
      </c>
      <c r="AX28" s="171">
        <f t="shared" si="1"/>
        <v>9</v>
      </c>
      <c r="AY28" s="193">
        <f t="shared" si="1"/>
        <v>25.6</v>
      </c>
      <c r="AZ28" s="171">
        <f t="shared" si="1"/>
        <v>3</v>
      </c>
      <c r="BA28" s="194">
        <f t="shared" si="1"/>
        <v>150</v>
      </c>
      <c r="BB28" s="195" t="str">
        <f t="shared" si="1"/>
        <v>X</v>
      </c>
      <c r="BC28" s="196">
        <f t="shared" si="1"/>
        <v>0</v>
      </c>
      <c r="BD28" s="197">
        <f t="shared" si="2"/>
        <v>0</v>
      </c>
      <c r="BE28" s="201">
        <f t="shared" si="2"/>
        <v>2.8</v>
      </c>
      <c r="BF28" s="199"/>
      <c r="BG28" s="200">
        <f t="shared" si="4"/>
        <v>0</v>
      </c>
      <c r="BH28" s="65"/>
    </row>
    <row r="29" spans="2:60" x14ac:dyDescent="0.3">
      <c r="B29" s="286"/>
      <c r="C29" s="53"/>
      <c r="D29" s="235" t="s">
        <v>155</v>
      </c>
      <c r="E29" s="236"/>
      <c r="F29" s="236">
        <v>9</v>
      </c>
      <c r="G29" s="266" t="s">
        <v>243</v>
      </c>
      <c r="H29" s="115">
        <f t="shared" si="0"/>
        <v>3</v>
      </c>
      <c r="I29" s="230">
        <v>150</v>
      </c>
      <c r="J29" s="236"/>
      <c r="K29" s="235"/>
      <c r="L29" s="236" t="s">
        <v>170</v>
      </c>
      <c r="M29" s="55"/>
      <c r="N29" s="56"/>
      <c r="O29" s="239">
        <v>0</v>
      </c>
      <c r="P29" s="57"/>
      <c r="Q29" s="58"/>
      <c r="R29" s="59"/>
      <c r="S29" s="60" t="s">
        <v>156</v>
      </c>
      <c r="T29" s="228" t="s">
        <v>132</v>
      </c>
      <c r="U29" s="63"/>
      <c r="V29" s="64"/>
      <c r="W29" s="222"/>
      <c r="X29" s="223"/>
      <c r="Y29" s="57"/>
      <c r="Z29" s="58"/>
      <c r="AA29" s="61"/>
      <c r="AB29" s="224"/>
      <c r="AC29" s="224"/>
      <c r="AD29" s="224"/>
      <c r="AE29" s="57"/>
      <c r="AF29" s="59"/>
      <c r="AG29" s="63"/>
      <c r="AH29" s="64"/>
      <c r="AI29" s="190" t="str">
        <f t="shared" si="3"/>
        <v/>
      </c>
      <c r="AJ29" s="64"/>
      <c r="AK29" s="166"/>
      <c r="AU29" s="192">
        <f t="shared" si="1"/>
        <v>0</v>
      </c>
      <c r="AV29" s="171" t="str">
        <f t="shared" si="1"/>
        <v>RV09</v>
      </c>
      <c r="AW29" s="7">
        <f t="shared" si="1"/>
        <v>0</v>
      </c>
      <c r="AX29" s="171">
        <f t="shared" si="1"/>
        <v>9</v>
      </c>
      <c r="AY29" s="193" t="str">
        <f t="shared" si="1"/>
        <v>13,60</v>
      </c>
      <c r="AZ29" s="171">
        <f t="shared" si="1"/>
        <v>3</v>
      </c>
      <c r="BA29" s="194">
        <f t="shared" si="1"/>
        <v>150</v>
      </c>
      <c r="BB29" s="195">
        <f t="shared" si="1"/>
        <v>0</v>
      </c>
      <c r="BC29" s="196">
        <f t="shared" si="1"/>
        <v>0</v>
      </c>
      <c r="BD29" s="197">
        <f t="shared" si="2"/>
        <v>0</v>
      </c>
      <c r="BE29" s="201">
        <f t="shared" si="2"/>
        <v>0</v>
      </c>
      <c r="BF29" s="199"/>
      <c r="BG29" s="200">
        <f t="shared" si="4"/>
        <v>0</v>
      </c>
      <c r="BH29" s="65"/>
    </row>
    <row r="30" spans="2:60" x14ac:dyDescent="0.3">
      <c r="B30" s="286"/>
      <c r="C30" s="53"/>
      <c r="D30" s="235" t="s">
        <v>169</v>
      </c>
      <c r="E30" s="236"/>
      <c r="F30" s="236">
        <v>9</v>
      </c>
      <c r="G30" s="266" t="s">
        <v>244</v>
      </c>
      <c r="H30" s="115">
        <f t="shared" si="0"/>
        <v>3</v>
      </c>
      <c r="I30" s="230">
        <v>150</v>
      </c>
      <c r="J30" s="236"/>
      <c r="K30" s="235"/>
      <c r="L30" s="236" t="s">
        <v>170</v>
      </c>
      <c r="M30" s="55"/>
      <c r="N30" s="56"/>
      <c r="O30" s="239">
        <v>0</v>
      </c>
      <c r="P30" s="57"/>
      <c r="Q30" s="58"/>
      <c r="R30" s="59"/>
      <c r="S30" s="60" t="s">
        <v>156</v>
      </c>
      <c r="T30" s="228" t="s">
        <v>132</v>
      </c>
      <c r="U30" s="63"/>
      <c r="V30" s="64"/>
      <c r="W30" s="222"/>
      <c r="X30" s="223"/>
      <c r="Y30" s="57"/>
      <c r="Z30" s="58"/>
      <c r="AA30" s="61"/>
      <c r="AB30" s="224"/>
      <c r="AC30" s="224"/>
      <c r="AD30" s="224"/>
      <c r="AE30" s="57"/>
      <c r="AF30" s="59"/>
      <c r="AG30" s="63"/>
      <c r="AH30" s="64"/>
      <c r="AI30" s="190" t="str">
        <f t="shared" si="3"/>
        <v/>
      </c>
      <c r="AJ30" s="64"/>
      <c r="AK30" s="166"/>
      <c r="AU30" s="192">
        <f t="shared" si="1"/>
        <v>0</v>
      </c>
      <c r="AV30" s="171" t="str">
        <f t="shared" si="1"/>
        <v>RV10</v>
      </c>
      <c r="AW30" s="7">
        <f t="shared" si="1"/>
        <v>0</v>
      </c>
      <c r="AX30" s="171">
        <f t="shared" si="1"/>
        <v>9</v>
      </c>
      <c r="AY30" s="193" t="str">
        <f t="shared" si="1"/>
        <v>11,90</v>
      </c>
      <c r="AZ30" s="171">
        <f t="shared" si="1"/>
        <v>3</v>
      </c>
      <c r="BA30" s="194">
        <f t="shared" si="1"/>
        <v>150</v>
      </c>
      <c r="BB30" s="195">
        <f t="shared" si="1"/>
        <v>0</v>
      </c>
      <c r="BC30" s="196">
        <f t="shared" si="1"/>
        <v>0</v>
      </c>
      <c r="BD30" s="197">
        <f t="shared" si="2"/>
        <v>0</v>
      </c>
      <c r="BE30" s="201">
        <f t="shared" si="2"/>
        <v>0</v>
      </c>
      <c r="BF30" s="199"/>
      <c r="BG30" s="200">
        <f t="shared" si="4"/>
        <v>0</v>
      </c>
      <c r="BH30" s="65"/>
    </row>
    <row r="31" spans="2:60" x14ac:dyDescent="0.3">
      <c r="B31" s="286"/>
      <c r="C31" s="53"/>
      <c r="D31" s="235" t="s">
        <v>194</v>
      </c>
      <c r="E31" s="236"/>
      <c r="F31" s="236">
        <v>3</v>
      </c>
      <c r="G31" s="236">
        <v>8.8000000000000007</v>
      </c>
      <c r="H31" s="115">
        <f t="shared" si="0"/>
        <v>9</v>
      </c>
      <c r="I31" s="230">
        <v>150</v>
      </c>
      <c r="J31" s="236"/>
      <c r="K31" s="235"/>
      <c r="L31" s="236" t="s">
        <v>170</v>
      </c>
      <c r="M31" s="55"/>
      <c r="N31" s="56"/>
      <c r="O31" s="239">
        <v>0</v>
      </c>
      <c r="P31" s="57"/>
      <c r="Q31" s="58"/>
      <c r="R31" s="59"/>
      <c r="S31" s="60" t="s">
        <v>156</v>
      </c>
      <c r="T31" s="228" t="s">
        <v>132</v>
      </c>
      <c r="U31" s="63"/>
      <c r="V31" s="64"/>
      <c r="W31" s="222"/>
      <c r="X31" s="223"/>
      <c r="Y31" s="57"/>
      <c r="Z31" s="58"/>
      <c r="AA31" s="61"/>
      <c r="AB31" s="224"/>
      <c r="AC31" s="224"/>
      <c r="AD31" s="224"/>
      <c r="AE31" s="57"/>
      <c r="AF31" s="59"/>
      <c r="AG31" s="63"/>
      <c r="AH31" s="64"/>
      <c r="AI31" s="190" t="str">
        <f t="shared" si="3"/>
        <v/>
      </c>
      <c r="AJ31" s="64"/>
      <c r="AK31" s="166"/>
      <c r="AU31" s="192">
        <f t="shared" si="1"/>
        <v>0</v>
      </c>
      <c r="AV31" s="171" t="str">
        <f t="shared" si="1"/>
        <v>RV11</v>
      </c>
      <c r="AW31" s="7">
        <f t="shared" si="1"/>
        <v>0</v>
      </c>
      <c r="AX31" s="171">
        <f t="shared" si="1"/>
        <v>3</v>
      </c>
      <c r="AY31" s="193">
        <f t="shared" si="1"/>
        <v>8.8000000000000007</v>
      </c>
      <c r="AZ31" s="171">
        <f t="shared" si="1"/>
        <v>9</v>
      </c>
      <c r="BA31" s="194">
        <f t="shared" si="1"/>
        <v>150</v>
      </c>
      <c r="BB31" s="195">
        <f t="shared" si="1"/>
        <v>0</v>
      </c>
      <c r="BC31" s="196">
        <f t="shared" si="1"/>
        <v>0</v>
      </c>
      <c r="BD31" s="197">
        <f t="shared" si="2"/>
        <v>0</v>
      </c>
      <c r="BE31" s="201">
        <f t="shared" si="2"/>
        <v>0</v>
      </c>
      <c r="BF31" s="199"/>
      <c r="BG31" s="200">
        <f t="shared" si="4"/>
        <v>0</v>
      </c>
      <c r="BH31" s="65"/>
    </row>
    <row r="32" spans="2:60" x14ac:dyDescent="0.3">
      <c r="B32" s="286"/>
      <c r="C32" s="53"/>
      <c r="D32" s="235" t="s">
        <v>195</v>
      </c>
      <c r="E32" s="236"/>
      <c r="F32" s="236">
        <v>10</v>
      </c>
      <c r="G32" s="236">
        <v>7.8</v>
      </c>
      <c r="H32" s="115">
        <f t="shared" si="0"/>
        <v>2</v>
      </c>
      <c r="I32" s="230">
        <v>150</v>
      </c>
      <c r="J32" s="236"/>
      <c r="K32" s="235"/>
      <c r="L32" s="236" t="s">
        <v>170</v>
      </c>
      <c r="M32" s="55"/>
      <c r="N32" s="56"/>
      <c r="O32" s="239">
        <v>0</v>
      </c>
      <c r="P32" s="57"/>
      <c r="Q32" s="58"/>
      <c r="R32" s="59"/>
      <c r="S32" s="60" t="s">
        <v>156</v>
      </c>
      <c r="T32" s="228" t="s">
        <v>132</v>
      </c>
      <c r="U32" s="63"/>
      <c r="V32" s="64"/>
      <c r="W32" s="222"/>
      <c r="X32" s="223"/>
      <c r="Y32" s="57"/>
      <c r="Z32" s="58"/>
      <c r="AA32" s="61"/>
      <c r="AB32" s="224"/>
      <c r="AC32" s="224"/>
      <c r="AD32" s="224"/>
      <c r="AE32" s="57"/>
      <c r="AF32" s="59"/>
      <c r="AG32" s="63"/>
      <c r="AH32" s="64"/>
      <c r="AI32" s="190" t="str">
        <f t="shared" si="3"/>
        <v/>
      </c>
      <c r="AJ32" s="64"/>
      <c r="AK32" s="166"/>
      <c r="AU32" s="192">
        <f t="shared" si="1"/>
        <v>0</v>
      </c>
      <c r="AV32" s="171" t="str">
        <f t="shared" si="1"/>
        <v>RV12</v>
      </c>
      <c r="AW32" s="7">
        <f t="shared" si="1"/>
        <v>0</v>
      </c>
      <c r="AX32" s="171">
        <f t="shared" si="1"/>
        <v>10</v>
      </c>
      <c r="AY32" s="193">
        <f t="shared" si="1"/>
        <v>7.8</v>
      </c>
      <c r="AZ32" s="171">
        <f t="shared" si="1"/>
        <v>2</v>
      </c>
      <c r="BA32" s="194">
        <f t="shared" si="1"/>
        <v>150</v>
      </c>
      <c r="BB32" s="195">
        <f t="shared" si="1"/>
        <v>0</v>
      </c>
      <c r="BC32" s="196">
        <f t="shared" si="1"/>
        <v>0</v>
      </c>
      <c r="BD32" s="197">
        <f t="shared" si="2"/>
        <v>0</v>
      </c>
      <c r="BE32" s="201">
        <f t="shared" si="2"/>
        <v>0</v>
      </c>
      <c r="BF32" s="199"/>
      <c r="BG32" s="200">
        <f t="shared" si="4"/>
        <v>0</v>
      </c>
      <c r="BH32" s="65"/>
    </row>
    <row r="33" spans="2:60" x14ac:dyDescent="0.3">
      <c r="B33" s="286"/>
      <c r="C33" s="53"/>
      <c r="D33" s="236"/>
      <c r="E33" s="236"/>
      <c r="F33" s="236"/>
      <c r="G33" s="7"/>
      <c r="H33" s="115"/>
      <c r="I33" s="230"/>
      <c r="J33" s="70"/>
      <c r="K33" s="236"/>
      <c r="L33" s="236"/>
      <c r="M33" s="55"/>
      <c r="N33" s="56"/>
      <c r="O33" s="239"/>
      <c r="P33" s="57"/>
      <c r="Q33" s="58"/>
      <c r="R33" s="59"/>
      <c r="S33" s="60"/>
      <c r="T33" s="228"/>
      <c r="U33" s="63"/>
      <c r="V33" s="64"/>
      <c r="W33" s="222"/>
      <c r="X33" s="223"/>
      <c r="Y33" s="57"/>
      <c r="Z33" s="58"/>
      <c r="AA33" s="61"/>
      <c r="AB33" s="224"/>
      <c r="AC33" s="224"/>
      <c r="AD33" s="224"/>
      <c r="AE33" s="57"/>
      <c r="AF33" s="59"/>
      <c r="AG33" s="63"/>
      <c r="AH33" s="64"/>
      <c r="AI33" s="190"/>
      <c r="AJ33" s="64"/>
      <c r="AK33" s="166"/>
      <c r="AU33" s="192">
        <f t="shared" si="1"/>
        <v>0</v>
      </c>
      <c r="AV33" s="171">
        <f t="shared" si="1"/>
        <v>0</v>
      </c>
      <c r="AW33" s="7">
        <f t="shared" si="1"/>
        <v>0</v>
      </c>
      <c r="AX33" s="171">
        <f t="shared" si="1"/>
        <v>0</v>
      </c>
      <c r="AY33" s="193">
        <f t="shared" si="1"/>
        <v>0</v>
      </c>
      <c r="AZ33" s="171">
        <f t="shared" si="1"/>
        <v>0</v>
      </c>
      <c r="BA33" s="194">
        <f t="shared" si="1"/>
        <v>0</v>
      </c>
      <c r="BB33" s="195">
        <f t="shared" si="1"/>
        <v>0</v>
      </c>
      <c r="BC33" s="196">
        <f t="shared" si="1"/>
        <v>0</v>
      </c>
      <c r="BD33" s="197">
        <f t="shared" si="2"/>
        <v>0</v>
      </c>
      <c r="BE33" s="201">
        <f t="shared" si="2"/>
        <v>0</v>
      </c>
      <c r="BF33" s="199"/>
      <c r="BG33" s="200">
        <f t="shared" si="4"/>
        <v>0</v>
      </c>
      <c r="BH33" s="65"/>
    </row>
    <row r="34" spans="2:60" x14ac:dyDescent="0.3">
      <c r="B34" s="286"/>
      <c r="C34" s="53"/>
      <c r="D34" s="130"/>
      <c r="E34" s="172" t="str">
        <f t="shared" ref="E34:E36" ca="1" si="5">IF(G34&lt;&gt;"",$N$14-G34,"")</f>
        <v/>
      </c>
      <c r="F34" s="171" t="str">
        <f t="shared" ref="F34:F36" ca="1" si="6">IF(H34=12,12,IF(H34=1,11,IF(H34=2,10,IF(H34=3,9,IF(H34=4,8,IF(H34=5,7,IF(H34=6,6,IF(H34=7,5,IF(H34=8,4,IF(H34=9,3,IF(H34=10,2,IF(H34=11,1,IF(H34="","")))))))))))))</f>
        <v/>
      </c>
      <c r="G34" s="7" t="str">
        <f t="shared" ref="G34:G36" ca="1" si="7">IF(E34&lt;&gt;"",$N$14-E34,"")</f>
        <v/>
      </c>
      <c r="H34" s="115" t="str">
        <f t="shared" ca="1" si="0"/>
        <v/>
      </c>
      <c r="I34" s="127"/>
      <c r="J34" s="70"/>
      <c r="K34" s="55"/>
      <c r="L34" s="56"/>
      <c r="M34" s="55"/>
      <c r="N34" s="56"/>
      <c r="O34" s="72"/>
      <c r="P34" s="57"/>
      <c r="Q34" s="58"/>
      <c r="R34" s="59"/>
      <c r="S34" s="60"/>
      <c r="T34" s="228"/>
      <c r="U34" s="63"/>
      <c r="V34" s="64"/>
      <c r="W34" s="222"/>
      <c r="X34" s="223"/>
      <c r="Y34" s="57"/>
      <c r="Z34" s="58"/>
      <c r="AA34" s="61"/>
      <c r="AB34" s="224"/>
      <c r="AC34" s="224"/>
      <c r="AD34" s="224"/>
      <c r="AE34" s="57"/>
      <c r="AF34" s="59"/>
      <c r="AG34" s="63"/>
      <c r="AH34" s="64"/>
      <c r="AI34" s="190" t="str">
        <f t="shared" si="3"/>
        <v/>
      </c>
      <c r="AJ34" s="64"/>
      <c r="AK34" s="166"/>
      <c r="AU34" s="192">
        <f t="shared" si="1"/>
        <v>0</v>
      </c>
      <c r="AV34" s="171">
        <f t="shared" si="1"/>
        <v>0</v>
      </c>
      <c r="AW34" s="7" t="str">
        <f t="shared" ca="1" si="1"/>
        <v/>
      </c>
      <c r="AX34" s="171" t="str">
        <f t="shared" ca="1" si="1"/>
        <v/>
      </c>
      <c r="AY34" s="193" t="str">
        <f t="shared" ca="1" si="1"/>
        <v/>
      </c>
      <c r="AZ34" s="171" t="str">
        <f t="shared" ca="1" si="1"/>
        <v/>
      </c>
      <c r="BA34" s="194">
        <f t="shared" si="1"/>
        <v>0</v>
      </c>
      <c r="BB34" s="195">
        <f t="shared" si="1"/>
        <v>0</v>
      </c>
      <c r="BC34" s="196">
        <f t="shared" si="1"/>
        <v>0</v>
      </c>
      <c r="BD34" s="197">
        <f t="shared" si="2"/>
        <v>0</v>
      </c>
      <c r="BE34" s="201">
        <f t="shared" si="2"/>
        <v>0</v>
      </c>
      <c r="BF34" s="199"/>
      <c r="BG34" s="200">
        <f t="shared" si="4"/>
        <v>0</v>
      </c>
      <c r="BH34" s="65"/>
    </row>
    <row r="35" spans="2:60" x14ac:dyDescent="0.3">
      <c r="B35" s="286"/>
      <c r="C35" s="53"/>
      <c r="D35" s="130"/>
      <c r="E35" s="172" t="str">
        <f t="shared" ca="1" si="5"/>
        <v/>
      </c>
      <c r="F35" s="171" t="str">
        <f t="shared" ca="1" si="6"/>
        <v/>
      </c>
      <c r="G35" s="7" t="str">
        <f t="shared" ca="1" si="7"/>
        <v/>
      </c>
      <c r="H35" s="115" t="str">
        <f t="shared" ca="1" si="0"/>
        <v/>
      </c>
      <c r="I35" s="127"/>
      <c r="J35" s="70"/>
      <c r="K35" s="55"/>
      <c r="L35" s="56"/>
      <c r="M35" s="55"/>
      <c r="N35" s="56"/>
      <c r="O35" s="72"/>
      <c r="P35" s="57"/>
      <c r="Q35" s="58"/>
      <c r="R35" s="59"/>
      <c r="S35" s="60"/>
      <c r="T35" s="228"/>
      <c r="U35" s="63"/>
      <c r="V35" s="64"/>
      <c r="W35" s="222"/>
      <c r="X35" s="223"/>
      <c r="Y35" s="57"/>
      <c r="Z35" s="58"/>
      <c r="AA35" s="61"/>
      <c r="AB35" s="224"/>
      <c r="AC35" s="224"/>
      <c r="AD35" s="224"/>
      <c r="AE35" s="57"/>
      <c r="AF35" s="59"/>
      <c r="AG35" s="63"/>
      <c r="AH35" s="64"/>
      <c r="AI35" s="190" t="str">
        <f t="shared" si="3"/>
        <v/>
      </c>
      <c r="AJ35" s="64"/>
      <c r="AK35" s="166"/>
      <c r="AU35" s="192">
        <f t="shared" si="1"/>
        <v>0</v>
      </c>
      <c r="AV35" s="171">
        <f t="shared" si="1"/>
        <v>0</v>
      </c>
      <c r="AW35" s="7" t="str">
        <f t="shared" ca="1" si="1"/>
        <v/>
      </c>
      <c r="AX35" s="171" t="str">
        <f t="shared" ca="1" si="1"/>
        <v/>
      </c>
      <c r="AY35" s="193" t="str">
        <f t="shared" ca="1" si="1"/>
        <v/>
      </c>
      <c r="AZ35" s="171" t="str">
        <f t="shared" ca="1" si="1"/>
        <v/>
      </c>
      <c r="BA35" s="194">
        <f t="shared" si="1"/>
        <v>0</v>
      </c>
      <c r="BB35" s="195">
        <f t="shared" si="1"/>
        <v>0</v>
      </c>
      <c r="BC35" s="196">
        <f t="shared" si="1"/>
        <v>0</v>
      </c>
      <c r="BD35" s="197">
        <f t="shared" si="2"/>
        <v>0</v>
      </c>
      <c r="BE35" s="201">
        <f t="shared" si="2"/>
        <v>0</v>
      </c>
      <c r="BF35" s="199"/>
      <c r="BG35" s="200">
        <f t="shared" si="4"/>
        <v>0</v>
      </c>
      <c r="BH35" s="65"/>
    </row>
    <row r="36" spans="2:60" ht="15" thickBot="1" x14ac:dyDescent="0.35">
      <c r="B36" s="286"/>
      <c r="C36" s="75"/>
      <c r="D36" s="132"/>
      <c r="E36" s="172" t="str">
        <f t="shared" ca="1" si="5"/>
        <v/>
      </c>
      <c r="F36" s="171" t="str">
        <f t="shared" ca="1" si="6"/>
        <v/>
      </c>
      <c r="G36" s="7" t="str">
        <f t="shared" ca="1" si="7"/>
        <v/>
      </c>
      <c r="H36" s="133" t="str">
        <f t="shared" ca="1" si="0"/>
        <v/>
      </c>
      <c r="I36" s="128"/>
      <c r="J36" s="157"/>
      <c r="K36" s="77"/>
      <c r="L36" s="76"/>
      <c r="M36" s="77"/>
      <c r="N36" s="76"/>
      <c r="O36" s="161"/>
      <c r="P36" s="73"/>
      <c r="Q36" s="157"/>
      <c r="R36" s="59"/>
      <c r="S36" s="74"/>
      <c r="T36" s="228"/>
      <c r="U36" s="159"/>
      <c r="V36" s="160"/>
      <c r="W36" s="225"/>
      <c r="X36" s="226"/>
      <c r="Y36" s="76"/>
      <c r="Z36" s="157"/>
      <c r="AA36" s="77"/>
      <c r="AB36" s="227"/>
      <c r="AC36" s="227"/>
      <c r="AD36" s="227"/>
      <c r="AE36" s="76"/>
      <c r="AF36" s="158"/>
      <c r="AG36" s="159"/>
      <c r="AH36" s="160"/>
      <c r="AI36" s="191" t="str">
        <f t="shared" si="3"/>
        <v/>
      </c>
      <c r="AJ36" s="160"/>
      <c r="AK36" s="167"/>
      <c r="AU36" s="202">
        <f t="shared" si="1"/>
        <v>0</v>
      </c>
      <c r="AV36" s="203">
        <f t="shared" si="1"/>
        <v>0</v>
      </c>
      <c r="AW36" s="7" t="str">
        <f t="shared" ca="1" si="1"/>
        <v/>
      </c>
      <c r="AX36" s="203" t="str">
        <f t="shared" ca="1" si="1"/>
        <v/>
      </c>
      <c r="AY36" s="204" t="str">
        <f t="shared" ca="1" si="1"/>
        <v/>
      </c>
      <c r="AZ36" s="203" t="str">
        <f t="shared" ca="1" si="1"/>
        <v/>
      </c>
      <c r="BA36" s="205">
        <f t="shared" si="1"/>
        <v>0</v>
      </c>
      <c r="BB36" s="206">
        <f t="shared" si="1"/>
        <v>0</v>
      </c>
      <c r="BC36" s="207">
        <f t="shared" si="1"/>
        <v>0</v>
      </c>
      <c r="BD36" s="208">
        <f t="shared" si="2"/>
        <v>0</v>
      </c>
      <c r="BE36" s="209">
        <f t="shared" si="2"/>
        <v>0</v>
      </c>
      <c r="BF36" s="210"/>
      <c r="BG36" s="211">
        <f t="shared" si="4"/>
        <v>0</v>
      </c>
      <c r="BH36" s="78"/>
    </row>
    <row r="37" spans="2:60" ht="15.6" x14ac:dyDescent="0.3">
      <c r="B37" s="212"/>
      <c r="C37" s="173">
        <f>COUNTA(C21:C36)</f>
        <v>0</v>
      </c>
      <c r="D37" s="267" t="s">
        <v>112</v>
      </c>
      <c r="E37" s="267"/>
      <c r="F37" s="267"/>
      <c r="G37" s="267"/>
      <c r="H37" s="267"/>
      <c r="I37" s="268"/>
      <c r="J37" s="173">
        <f>COUNTIF(J21:J36,"x")</f>
        <v>4</v>
      </c>
      <c r="K37" s="174">
        <f>COUNTIFS(K21:K36,"&lt;&gt;",K21:K36,"&lt;&gt;-")</f>
        <v>3</v>
      </c>
      <c r="L37" s="175">
        <f>COUNTIF(L21:L36,"x")</f>
        <v>5</v>
      </c>
      <c r="M37" s="174">
        <f>COUNTIF(M21:M36,"x")</f>
        <v>0</v>
      </c>
      <c r="N37" s="176">
        <f>COUNTIF(N21:N36,"x")</f>
        <v>0</v>
      </c>
      <c r="O37" s="177">
        <f>SUM(O21:O36)</f>
        <v>37</v>
      </c>
      <c r="P37" s="134"/>
      <c r="Q37" s="178">
        <f>COUNTIF(Q21:Q36,"Ja")</f>
        <v>0</v>
      </c>
      <c r="R37" s="135"/>
      <c r="S37" s="134"/>
      <c r="T37" s="135"/>
      <c r="U37" s="179">
        <f>SUM(U21:U36)</f>
        <v>0</v>
      </c>
      <c r="V37" s="180">
        <f>SUM(V21:V36)</f>
        <v>0</v>
      </c>
      <c r="W37" s="181">
        <f>SUM(W21:W36)</f>
        <v>0</v>
      </c>
      <c r="X37" s="182">
        <f>SUM(X21:X36)</f>
        <v>21.200000000000003</v>
      </c>
      <c r="Y37" s="183">
        <f>COUNTIF(Y21:Y36,"x")</f>
        <v>0</v>
      </c>
      <c r="Z37" s="184">
        <f>COUNTIF(Z21:Z36,"x")</f>
        <v>0</v>
      </c>
      <c r="AA37" s="174">
        <f>COUNTIF(AA21:AA36,"x")</f>
        <v>0</v>
      </c>
      <c r="AB37" s="185">
        <f>SUM(AB21:AB36)</f>
        <v>0</v>
      </c>
      <c r="AC37" s="185">
        <f>SUM(AC21:AC36)</f>
        <v>0</v>
      </c>
      <c r="AD37" s="185">
        <f>SUM(AD21:AD36)</f>
        <v>0</v>
      </c>
      <c r="AE37" s="183">
        <f>COUNTIF(AE21:AE36,"x")</f>
        <v>0</v>
      </c>
      <c r="AF37" s="186">
        <f>COUNTIF(AF21:AF36,"x")</f>
        <v>0</v>
      </c>
      <c r="AG37" s="187">
        <f>SUM(AG21:AG36)</f>
        <v>0</v>
      </c>
      <c r="AH37" s="188">
        <f>SUM(AH21:AH36)</f>
        <v>0</v>
      </c>
      <c r="AI37" s="183">
        <f>COUNTIF(AI21:AI36,"x")</f>
        <v>0</v>
      </c>
      <c r="AJ37" s="189">
        <f>COUNTIF(AJ21:AJ36,"x")</f>
        <v>0</v>
      </c>
      <c r="AK37" s="135"/>
      <c r="AU37" s="178">
        <f>C37</f>
        <v>0</v>
      </c>
      <c r="AV37" s="217"/>
      <c r="AW37" s="213">
        <f ca="1">SUM(AW21:AW36)</f>
        <v>468.7</v>
      </c>
      <c r="AX37" s="214"/>
      <c r="AY37" s="214"/>
      <c r="AZ37" s="214"/>
      <c r="BA37" s="215"/>
      <c r="BB37" s="216">
        <f>COUNTIF(BB21:BB36,"x")</f>
        <v>4</v>
      </c>
      <c r="BC37" s="216">
        <f>COUNTIF(BC21:BC36,"x")</f>
        <v>3</v>
      </c>
      <c r="BD37" s="218">
        <f>COUNTIF(BD21:BD36,"x")</f>
        <v>0</v>
      </c>
      <c r="BE37" s="219">
        <f>SUM(BE21:BE36)</f>
        <v>37</v>
      </c>
      <c r="BF37" s="178">
        <f>COUNTIF(BF21:BF36,"Ja")</f>
        <v>0</v>
      </c>
      <c r="BG37" s="135"/>
      <c r="BH37" s="135"/>
    </row>
    <row r="39" spans="2:60" ht="18.75" customHeight="1" x14ac:dyDescent="0.3">
      <c r="E39" s="80"/>
      <c r="F39" s="80"/>
      <c r="G39" s="81"/>
      <c r="L39" s="80"/>
      <c r="M39" s="80"/>
      <c r="N39" s="131"/>
      <c r="O39" s="80"/>
      <c r="P39" s="81"/>
      <c r="W39" s="79"/>
      <c r="X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</row>
    <row r="40" spans="2:60" ht="18.75" customHeight="1" x14ac:dyDescent="0.3">
      <c r="E40" s="80"/>
      <c r="F40" s="80"/>
      <c r="G40" s="81"/>
      <c r="N40" s="131"/>
      <c r="O40" s="80"/>
      <c r="P40" s="81"/>
      <c r="W40" s="79"/>
      <c r="X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</row>
    <row r="41" spans="2:60" ht="18.75" customHeight="1" x14ac:dyDescent="0.3">
      <c r="N41" s="131"/>
      <c r="O41" s="80"/>
      <c r="P41" s="81"/>
      <c r="W41" s="79"/>
      <c r="X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</row>
    <row r="42" spans="2:60" ht="14.4" customHeight="1" x14ac:dyDescent="0.3">
      <c r="N42" s="131"/>
      <c r="W42" s="79"/>
      <c r="X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</row>
    <row r="43" spans="2:60" ht="14.4" customHeight="1" x14ac:dyDescent="0.3">
      <c r="N43" s="131"/>
      <c r="W43" s="79"/>
      <c r="X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</row>
    <row r="44" spans="2:60" ht="14.4" customHeight="1" x14ac:dyDescent="0.3">
      <c r="N44" s="131"/>
      <c r="W44" s="79"/>
      <c r="X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</row>
    <row r="45" spans="2:60" ht="14.4" customHeight="1" x14ac:dyDescent="0.3">
      <c r="N45" s="131"/>
      <c r="W45" s="79"/>
      <c r="X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</row>
    <row r="46" spans="2:60" ht="14.4" customHeight="1" x14ac:dyDescent="0.3">
      <c r="N46" s="131"/>
      <c r="W46" s="83"/>
      <c r="X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</row>
    <row r="47" spans="2:60" ht="14.4" customHeight="1" x14ac:dyDescent="0.3">
      <c r="N47" s="131"/>
      <c r="O47" s="168"/>
      <c r="W47" s="83"/>
      <c r="X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</row>
    <row r="48" spans="2:60" ht="14.4" customHeight="1" x14ac:dyDescent="0.3">
      <c r="N48" s="131"/>
      <c r="W48" s="83"/>
      <c r="X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</row>
    <row r="49" spans="14:37" ht="14.4" customHeight="1" x14ac:dyDescent="0.3">
      <c r="N49" s="131"/>
      <c r="W49" s="83"/>
      <c r="X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4:37" x14ac:dyDescent="0.3">
      <c r="N50" s="131"/>
    </row>
    <row r="51" spans="14:37" x14ac:dyDescent="0.3">
      <c r="N51" s="131"/>
    </row>
    <row r="52" spans="14:37" x14ac:dyDescent="0.3">
      <c r="N52" s="131"/>
    </row>
    <row r="53" spans="14:37" x14ac:dyDescent="0.3">
      <c r="N53" s="131"/>
    </row>
  </sheetData>
  <protectedRanges>
    <protectedRange algorithmName="SHA-512" hashValue="7aPJ5VfZBMfmTKm36/kgg4M5YmNuz+ouMCGrvsPvW/CdHKt9SGXadLlSopkyqXqdm6q8RLs9kcpCTtJLQa4H5g==" saltValue="G9Kz3R5Va/w6gu/VatE7hg==" spinCount="100000" sqref="B17:BH20" name="Bereich1"/>
  </protectedRanges>
  <mergeCells count="77">
    <mergeCell ref="B2:E2"/>
    <mergeCell ref="F2:P2"/>
    <mergeCell ref="Q2:R2"/>
    <mergeCell ref="AU2:BH11"/>
    <mergeCell ref="B3:E3"/>
    <mergeCell ref="F3:P3"/>
    <mergeCell ref="Q3:AF3"/>
    <mergeCell ref="C4:AA11"/>
    <mergeCell ref="AG4:AK4"/>
    <mergeCell ref="AG11:AK11"/>
    <mergeCell ref="BE13:BF13"/>
    <mergeCell ref="BG13:BH13"/>
    <mergeCell ref="B14:E14"/>
    <mergeCell ref="F14:J14"/>
    <mergeCell ref="K14:M14"/>
    <mergeCell ref="N14:P14"/>
    <mergeCell ref="Q14:R14"/>
    <mergeCell ref="AU14:AV14"/>
    <mergeCell ref="AW14:AZ14"/>
    <mergeCell ref="BA14:BB14"/>
    <mergeCell ref="B13:E13"/>
    <mergeCell ref="F13:J13"/>
    <mergeCell ref="AU13:AV13"/>
    <mergeCell ref="AW13:AZ13"/>
    <mergeCell ref="BA13:BB13"/>
    <mergeCell ref="BC13:BD13"/>
    <mergeCell ref="BC14:BD14"/>
    <mergeCell ref="BE14:BF14"/>
    <mergeCell ref="BG14:BH14"/>
    <mergeCell ref="B15:E15"/>
    <mergeCell ref="F15:J15"/>
    <mergeCell ref="K15:M15"/>
    <mergeCell ref="N15:P15"/>
    <mergeCell ref="AU15:AZ15"/>
    <mergeCell ref="BA15:BB15"/>
    <mergeCell ref="BC15:BD15"/>
    <mergeCell ref="BE15:BF15"/>
    <mergeCell ref="BG15:BH15"/>
    <mergeCell ref="B16:AF16"/>
    <mergeCell ref="B17:B20"/>
    <mergeCell ref="C17:O17"/>
    <mergeCell ref="P17:R17"/>
    <mergeCell ref="S17:AF17"/>
    <mergeCell ref="AG17:AK17"/>
    <mergeCell ref="AU17:BC17"/>
    <mergeCell ref="BD17:BH17"/>
    <mergeCell ref="C18:C19"/>
    <mergeCell ref="D18:D19"/>
    <mergeCell ref="E18:F18"/>
    <mergeCell ref="G18:H18"/>
    <mergeCell ref="I18:I19"/>
    <mergeCell ref="BF18:BG18"/>
    <mergeCell ref="AG18:AH18"/>
    <mergeCell ref="AI18:AJ18"/>
    <mergeCell ref="B21:B36"/>
    <mergeCell ref="AB18:AB19"/>
    <mergeCell ref="AC18:AC19"/>
    <mergeCell ref="AD18:AD19"/>
    <mergeCell ref="AF18:AF19"/>
    <mergeCell ref="S18:S19"/>
    <mergeCell ref="T18:T19"/>
    <mergeCell ref="U18:V18"/>
    <mergeCell ref="W18:W19"/>
    <mergeCell ref="X18:X19"/>
    <mergeCell ref="Y18:AA18"/>
    <mergeCell ref="L18:M18"/>
    <mergeCell ref="N18:N19"/>
    <mergeCell ref="D37:I37"/>
    <mergeCell ref="AW18:AX18"/>
    <mergeCell ref="AY18:AZ18"/>
    <mergeCell ref="BB18:BC18"/>
    <mergeCell ref="BD18:BD19"/>
    <mergeCell ref="O18:O19"/>
    <mergeCell ref="P18:P19"/>
    <mergeCell ref="Q18:Q19"/>
    <mergeCell ref="R18:R19"/>
    <mergeCell ref="J18:K18"/>
  </mergeCells>
  <conditionalFormatting sqref="C21:C27 C28:D36">
    <cfRule type="expression" dxfId="110" priority="26">
      <formula>$AK21&lt;&gt;""</formula>
    </cfRule>
  </conditionalFormatting>
  <conditionalFormatting sqref="C21:D36 S21:X36">
    <cfRule type="expression" dxfId="109" priority="6">
      <formula>$T21="Linern"</formula>
    </cfRule>
    <cfRule type="expression" dxfId="108" priority="7">
      <formula>AND($U21&lt;&gt;"",$U21&lt;&gt;"-")</formula>
    </cfRule>
    <cfRule type="expression" dxfId="107" priority="8">
      <formula>$T21="Erneuern"</formula>
    </cfRule>
    <cfRule type="expression" dxfId="106" priority="27">
      <formula>$T21="punktuelle Reparatur + Linern"</formula>
    </cfRule>
    <cfRule type="expression" dxfId="105" priority="25">
      <formula>$T21="punktuelle Reparatur"</formula>
    </cfRule>
  </conditionalFormatting>
  <conditionalFormatting sqref="C21:D36 T21:X36">
    <cfRule type="expression" dxfId="104" priority="2">
      <formula>$T21="Kein Handlungsbedarf"</formula>
    </cfRule>
    <cfRule type="expression" dxfId="103" priority="3">
      <formula>OR($M21="x",$L21="x")</formula>
    </cfRule>
  </conditionalFormatting>
  <conditionalFormatting sqref="C21:AK36 AU21:BH36 N39:N53">
    <cfRule type="cellIs" dxfId="102" priority="1" operator="equal">
      <formula>"?"</formula>
    </cfRule>
  </conditionalFormatting>
  <conditionalFormatting sqref="E21:E36">
    <cfRule type="expression" dxfId="101" priority="5">
      <formula>AND($L21="x",$M21="x")</formula>
    </cfRule>
  </conditionalFormatting>
  <conditionalFormatting sqref="F21:I27 D21:D27 AV21:AV36 F28:H36">
    <cfRule type="expression" dxfId="100" priority="22">
      <formula>OR($L21=1,$M21=1)</formula>
    </cfRule>
  </conditionalFormatting>
  <conditionalFormatting sqref="G23:G36">
    <cfRule type="expression" dxfId="99" priority="21">
      <formula>OR($L23=1,$M23=1)</formula>
    </cfRule>
  </conditionalFormatting>
  <conditionalFormatting sqref="I21:I36">
    <cfRule type="expression" dxfId="98" priority="19" stopIfTrue="1">
      <formula>$I21&gt;=300</formula>
    </cfRule>
  </conditionalFormatting>
  <conditionalFormatting sqref="L21:M36">
    <cfRule type="expression" dxfId="97" priority="23">
      <formula>AND($L21="x",$M21="x")</formula>
    </cfRule>
  </conditionalFormatting>
  <conditionalFormatting sqref="N39:N53">
    <cfRule type="expression" dxfId="96" priority="37">
      <formula>OR($L22=1,$M22=1)</formula>
    </cfRule>
  </conditionalFormatting>
  <conditionalFormatting sqref="O21:O27">
    <cfRule type="expression" dxfId="95" priority="20">
      <formula>OR($L21=1,$M21=1)</formula>
    </cfRule>
  </conditionalFormatting>
  <conditionalFormatting sqref="Q21:Q36">
    <cfRule type="expression" dxfId="94" priority="4">
      <formula>$Q21="Ja"</formula>
    </cfRule>
  </conditionalFormatting>
  <conditionalFormatting sqref="S21:S36">
    <cfRule type="expression" dxfId="93" priority="10">
      <formula>$S21=""</formula>
    </cfRule>
  </conditionalFormatting>
  <conditionalFormatting sqref="T21:AJ36 L21:L36 Q21:R36 N21:N36">
    <cfRule type="expression" dxfId="92" priority="36">
      <formula>($M21="x")</formula>
    </cfRule>
  </conditionalFormatting>
  <conditionalFormatting sqref="T21:AJ36 M21:O36 BD21:BE36 Q21:R36">
    <cfRule type="expression" dxfId="91" priority="35">
      <formula>($L21="x")</formula>
    </cfRule>
  </conditionalFormatting>
  <conditionalFormatting sqref="U21:U36 Y21:Y36 J21:J36 AB21:AB36">
    <cfRule type="expression" dxfId="90" priority="33">
      <formula>NOT(OR($K21="",$K21="-"))</formula>
    </cfRule>
  </conditionalFormatting>
  <conditionalFormatting sqref="U21:U36">
    <cfRule type="expression" dxfId="89" priority="29">
      <formula>NOT(OR($V21="",$V21="-"))</formula>
    </cfRule>
  </conditionalFormatting>
  <conditionalFormatting sqref="U21:V36">
    <cfRule type="expression" dxfId="88" priority="28">
      <formula>OR($T21="Erneuern",$T21="punktuelle Reparatur")</formula>
    </cfRule>
  </conditionalFormatting>
  <conditionalFormatting sqref="U21:X36">
    <cfRule type="expression" dxfId="87" priority="31">
      <formula>$T21="Kein Handlungsbedarf"</formula>
    </cfRule>
  </conditionalFormatting>
  <conditionalFormatting sqref="V21:V36 Z21:AA36 K21:K36 AD21:AE36">
    <cfRule type="expression" dxfId="86" priority="32">
      <formula>($J21="x")</formula>
    </cfRule>
  </conditionalFormatting>
  <conditionalFormatting sqref="V21:V36">
    <cfRule type="expression" dxfId="85" priority="34">
      <formula>NOT(OR($U21="",$U21="-"))</formula>
    </cfRule>
  </conditionalFormatting>
  <conditionalFormatting sqref="X21:X36">
    <cfRule type="expression" dxfId="84" priority="9">
      <formula>$T21="Linern"</formula>
    </cfRule>
  </conditionalFormatting>
  <conditionalFormatting sqref="Y21:AA36">
    <cfRule type="expression" dxfId="83" priority="24">
      <formula>OR(AND($Y21="x",$Z21="x"),AND($Y21="x",$AA21="x"),AND($Z21="x",$AA21="x"))</formula>
    </cfRule>
  </conditionalFormatting>
  <conditionalFormatting sqref="AI21:AJ36">
    <cfRule type="expression" dxfId="82" priority="30">
      <formula>OR(AND($U21="",$V21=""),AND($U21="-",$V21="-"))</formula>
    </cfRule>
  </conditionalFormatting>
  <conditionalFormatting sqref="AW28:AW36">
    <cfRule type="expression" dxfId="81" priority="15">
      <formula>OR($L28=1,$M28=1)</formula>
    </cfRule>
  </conditionalFormatting>
  <conditionalFormatting sqref="BB21:BB36">
    <cfRule type="expression" dxfId="80" priority="17">
      <formula>NOT(OR($K21="",$K21="-"))</formula>
    </cfRule>
  </conditionalFormatting>
  <conditionalFormatting sqref="BC21:BC36">
    <cfRule type="expression" dxfId="79" priority="18">
      <formula>($J21="x")</formula>
    </cfRule>
  </conditionalFormatting>
  <conditionalFormatting sqref="BD21:BD36">
    <cfRule type="expression" dxfId="78" priority="16">
      <formula>($M21="x")</formula>
    </cfRule>
  </conditionalFormatting>
  <conditionalFormatting sqref="BE21:BE36">
    <cfRule type="expression" dxfId="77" priority="14">
      <formula>OR($L21=1,$M21=1)</formula>
    </cfRule>
  </conditionalFormatting>
  <conditionalFormatting sqref="BF21:BF36">
    <cfRule type="expression" dxfId="76" priority="11">
      <formula>$BF21=""</formula>
    </cfRule>
  </conditionalFormatting>
  <conditionalFormatting sqref="BF21:BH36">
    <cfRule type="expression" dxfId="75" priority="12">
      <formula>($L21="x")</formula>
    </cfRule>
    <cfRule type="expression" dxfId="74" priority="13">
      <formula>($M21="x")</formula>
    </cfRule>
  </conditionalFormatting>
  <dataValidations count="46">
    <dataValidation type="list" allowBlank="1" showInputMessage="1" showErrorMessage="1" sqref="T21:T36" xr:uid="{E5A90C73-2676-4975-8835-C648304666F7}">
      <formula1>"Kein Handlungsbedarf,Linern,Erneuern,punktuelle Reparatur,punktuelle Reparatur + Linern"</formula1>
    </dataValidation>
    <dataValidation allowBlank="1" showInputMessage="1" showErrorMessage="1" promptTitle="Info" prompt="Auswählen ob oder wie die Einbindung erfolgen soll." sqref="R18:R19" xr:uid="{1B27B2E7-C558-43C0-982F-7275E34A108F}"/>
    <dataValidation allowBlank="1" showInputMessage="1" showErrorMessage="1" promptTitle="Info" prompt="Gibt es innerhalb der Anschlussleitung einen weiteren Anschluss, welcher sich im öffentlichen Bereich befindet? Unteranschlüsse im Privaten Bereich sind nicht zu beachten." sqref="N18:N19" xr:uid="{A4FF22B0-B238-48C6-B449-79C271A02830}"/>
    <dataValidation allowBlank="1" showInputMessage="1" showErrorMessage="1" promptTitle="Info" prompt="Hier einen Kommentar eintragen in welchem Zustand sich die AL befindet, was Besonderheiteneiten sind und ob Vorarbeiten (Fräsen, Kettenschleuder, etc.) notwendig sind." sqref="S18:S19" xr:uid="{32EA59D8-1135-4D7E-8C83-16C8F307264B}"/>
    <dataValidation type="list" showInputMessage="1" showErrorMessage="1" sqref="R21:R36" xr:uid="{1ECE8C22-9050-4470-91CB-F473C0367FB1}">
      <formula1>"Kein Handlungsbedarf,Handlaminat,Hutprofil,Verpressen,zurückl. Einbingsb. Spachteln,"</formula1>
    </dataValidation>
    <dataValidation allowBlank="1" showInputMessage="1" showErrorMessage="1" promptTitle="Info" prompt="Hier können zusätzliche Notizen eingetragen werden, um sich z.b. selbst einen Reminder zu der AL zu notieren." sqref="AK18" xr:uid="{F3843FCF-1D3B-4E16-A8C9-3B6BD273A73D}"/>
    <dataValidation allowBlank="1" showInputMessage="1" showErrorMessage="1" promptTitle="Info" prompt="Falls der Liner gegen Fließrichtung eingebaut werden muss, kommt eine Zulage zum tragen. In diesem Falle bitte hier mit einem &quot;x&quot; markieren." sqref="AJ19" xr:uid="{6DC43950-4933-4F85-9268-2A0E05B2EF92}"/>
    <dataValidation allowBlank="1" showInputMessage="1" showErrorMessage="1" promptTitle="Info" prompt="Falls die Länge des zu sanierenden Liners mehr als 5m beträgt, wird eine Zulage berechnet. Diese Zeile füllt sich falls zutreffend automatisch aus." sqref="AI19" xr:uid="{3C84B890-A6D9-4B47-BB0B-719605DD6120}"/>
    <dataValidation allowBlank="1" showInputMessage="1" showErrorMessage="1" promptTitle="Info" prompt="Diese Zulagen kommen alternativ zum tragen, falls die AL mit einem Liner saniert wird." sqref="AI18:AJ18" xr:uid="{3725EDB1-43BA-4BB9-AB3F-5D693BA75C74}"/>
    <dataValidation allowBlank="1" showInputMessage="1" showErrorMessage="1" promptTitle="Info" prompt="Wieviele Stunden wird die Kettenschleuder notwendig sein, um die Beeinträchtigungen innerhalb der AL zu entfernen?" sqref="AH19" xr:uid="{6CEBE37B-867B-408F-BF5C-C3DDA4C2AFCD}"/>
    <dataValidation allowBlank="1" showInputMessage="1" showErrorMessage="1" promptTitle="Info" prompt="Wieviele Stunden wird ein Fräsen innerhalb der AL notwendig sein?" sqref="AG19" xr:uid="{404B4C62-5F3D-4BA5-82ED-2899E79AFB8A}"/>
    <dataValidation allowBlank="1" showInputMessage="1" showErrorMessage="1" promptTitle="Info" prompt="Sind Arbeiten innerhalb der AL notwendig, um diese von Bewuchs oder sonstiger Beeinträchtigung zu befreien? Falls nötig, eintragen wieviele Stunden mit Fräse oder Kettenschleuder gearbeitet werden muss. Alternativ mit &quot;-&quot; ausfüllen." sqref="AG18:AH18" xr:uid="{92F1A035-F527-4D2C-9B7E-6A944A36D23E}"/>
    <dataValidation allowBlank="1" showInputMessage="1" showErrorMessage="1" promptTitle="Info" prompt="Hiermit ist die Zweipunktortung gemeint und ob eine solche notwendig ist." sqref="AF18:AF19" xr:uid="{9C4FC55F-2E72-47B4-9B6D-ED8578396EC5}"/>
    <dataValidation allowBlank="1" showInputMessage="1" showErrorMessage="1" promptTitle="Info" prompt="Ankreuzen, falls eine rein optische Prüfung notwendig ist, um zu prüfen ob die AL überhaupt in Betrieb ist. Sprich hinein schauen und bewerten." sqref="AE18" xr:uid="{7C9DBA9A-ACFC-4FBE-A3BA-53A0643C3F76}"/>
    <dataValidation allowBlank="1" showInputMessage="1" showErrorMessage="1" promptTitle="Info" prompt="Die Reinigung und Befahrung erfolgt aus einem Revisionsschacht. BItte die zu befahrenden Meter angeben." sqref="AD18:AD19" xr:uid="{6D0CCD9F-BE09-4701-B6F3-74A5E81AA78B}"/>
    <dataValidation allowBlank="1" showInputMessage="1" showErrorMessage="1" promptTitle="Info" prompt="Die Reinigung und Befahrung erfolgt direkt aus dem Siel heraus, an dem die AL angeschlossen ist. BItte die zu befahrenden Meter angeben." sqref="AC18:AC19" xr:uid="{20DED916-BEEF-49B4-925D-64F2D7BA0B01}"/>
    <dataValidation allowBlank="1" showInputMessage="1" showErrorMessage="1" promptTitle="Info" prompt="Die Reinigung und Befahrung erfolgt aus dem Straßenablauf. BItte die zu befahrenden Meter angeben." sqref="AB18:AB19" xr:uid="{0ED6F1B3-3BF5-4CA9-BD54-3CA3236243B1}"/>
    <dataValidation allowBlank="1" showInputMessage="1" showErrorMessage="1" promptTitle="Info" prompt="Anschluss der Vorflut an einen Revisionsschacht." sqref="AA19" xr:uid="{F6C32841-EDB0-4C2E-99E3-88A0C81D81B2}"/>
    <dataValidation allowBlank="1" showInputMessage="1" showErrorMessage="1" promptTitle="Info" prompt="Es wird eine Kopfbaugrube erstellt, um die Vorflut dort anschließen zu können._x000a_Meistens bei Hausanschlüssen, die über keinen Revisionsschacht verfügen." sqref="Z19" xr:uid="{D5BB1C0B-4295-45C6-883B-EC7B6DFD5FD7}"/>
    <dataValidation allowBlank="1" showInputMessage="1" showErrorMessage="1" promptTitle="Info" prompt="Ankreuzen, wenn es sich bei der AL um einen Straßenablauf handelt und dieser einfach abgedeckt wird, um zu verhindern, dass dort Wasser hinein fließen kann." sqref="Y19" xr:uid="{AB7583ED-4631-4651-B2AE-03B502E6D7BC}"/>
    <dataValidation allowBlank="1" showInputMessage="1" showErrorMessage="1" promptTitle="Info" prompt="Wo wird die Vorflut angeschlossen um die AL trocken zu halten." sqref="Y18:AA18" xr:uid="{DC264C40-A3B1-4CD0-B883-BDBC86BE9F2D}"/>
    <dataValidation allowBlank="1" showInputMessage="1" showErrorMessage="1" promptTitle="Info" prompt="Wieviele Meter Baugrube werden zur Erneuerung der Haltung notwendig. Hauptsächlich wenn die AL in offener Bauweise erneuert werden muss. Bei punktuellen Reparaturen werden die Baugruben nach Stück erfasst." sqref="X18:X19" xr:uid="{5A5521FB-B791-4E8C-8E64-7DFBAAB118DE}"/>
    <dataValidation allowBlank="1" showInputMessage="1" showErrorMessage="1" promptTitle="Info" prompt="Wieviele Reparaturbaugruben sind bei einer punktuellen Erneuerung notwendig._x000a_Diese können auch notwendig werden, falls ein Liner eingezogen wird und an einer Stelle zusätzlich punktuell repariert werden muss." sqref="W18:W19" xr:uid="{41AFA7D4-892A-4E1A-A7F9-A24FB8A0E1E2}"/>
    <dataValidation allowBlank="1" showInputMessage="1" showErrorMessage="1" promptTitle="Info" prompt="In dieser Zeile die Meter der zu sanierenden Strecke eintragen, falls der Liner aus einer Kopfbaugrube oder einem Revisionsschacht eingezogen wird." sqref="V19" xr:uid="{7D715A31-45F1-4890-8AA4-25AEEB33C4C5}"/>
    <dataValidation allowBlank="1" showInputMessage="1" showErrorMessage="1" promptTitle="Info" prompt="In dieser Zeile die Meter der zu sanierenden Strecke eintragen, falls der Liner aus dem Straßenablauf eingezogen wird." sqref="U19" xr:uid="{1094EF52-2F5B-42A2-8662-D7AC178D34B1}"/>
    <dataValidation allowBlank="1" showInputMessage="1" showErrorMessage="1" promptTitle="Info" prompt="Wenn als Maßnahme Linern gewählt wurde, muss hier eingetragen werden von wo dieser eingezogen wird." sqref="U18:V18" xr:uid="{845229CC-DEDD-4DDE-862E-2B7F5E202655}"/>
    <dataValidation allowBlank="1" showInputMessage="1" showErrorMessage="1" promptTitle="Info" prompt="Hier auswählen ob und welche Maßnahme für die AL notwendig ist. Die Zeilen werden nach Auswahl farblich markiert um einen besseren Überblick zu erhalten welcher Handlungsbedarf besteht." sqref="T18:T19" xr:uid="{25C53534-20A8-4A35-90CC-477D05D800C5}"/>
    <dataValidation allowBlank="1" showInputMessage="1" showErrorMessage="1" promptTitle="Info" prompt="Soll die Einbindung nach der Sanierung geöffnet werden oder verschlossen bleiben? Bei Auswahl von Ja, wird die Zeile gelb markiert um darauf hinzuweisen, dass hier auf jeden Fall Handlungsbedarf besteht.         " sqref="Q18:Q19" xr:uid="{75EBB120-1D05-4631-8358-D65DA4315B0A}"/>
    <dataValidation allowBlank="1" showInputMessage="1" showErrorMessage="1" promptTitle="Info" prompt="Hier einen kurzen Kommentar, in welchem Zustand sich die Einbindung befindet. Der Kommentar bezieht sich hier NUR auf die Einbindung, nicht auf den Zustand der AL selbst." sqref="P18:P19" xr:uid="{498B9F51-DD51-4604-B472-AA403DEA345B}"/>
    <dataValidation allowBlank="1" showInputMessage="1" showErrorMessage="1" promptTitle="Info" prompt="Hier einfach die Länge der Anschlussleitung eintragen. DIese kann der Auswertung der Kanalbefahrung entnommen werden." sqref="O18:O19" xr:uid="{240B5B18-976B-4DA5-80FF-105DA939E63A}"/>
    <dataValidation allowBlank="1" showInputMessage="1" showErrorMessage="1" promptTitle="Info" prompt="Wenn der Anschluss innerhalb der Anschlussleitung verschlossen ist, dann hier ankreuzen." sqref="M19" xr:uid="{56E1A47C-7CA6-4CFE-ABC2-726A908D0F6E}"/>
    <dataValidation allowBlank="1" showInputMessage="1" showErrorMessage="1" promptTitle="Info" prompt="Wenn der Anschluss direkt am Siel verschlossen ist, dann hier ankreuzen." sqref="L19" xr:uid="{071D139E-201D-433B-A515-69B50E1A693E}"/>
    <dataValidation allowBlank="1" showInputMessage="1" showErrorMessage="1" promptTitle="Info" prompt="Abfrage ob der Anschluss verschlossen ist. Wenn zutrffend dann mit einem &quot;x&quot; ausfüllen, ansonsten mit einem &quot;-&quot; ausfüllen." sqref="L18:M18" xr:uid="{14DFFD99-29A8-4BED-B9C0-97298BA8A998}"/>
    <dataValidation allowBlank="1" showInputMessage="1" showErrorMessage="1" promptTitle="Info" prompt="Lage des Anschlusses, wenn man die Haltung entlang schaut. Dargestellt in Form einer Uhrzeit. Liegt der Anschluss also mittig und rechts, entspräche dies 3 Uhr." sqref="H19" xr:uid="{766C100F-44CE-4FC5-93A7-3CCCA39D1793}"/>
    <dataValidation allowBlank="1" showInputMessage="1" showErrorMessage="1" promptTitle="Info" prompt="Wieivel Meter ist der Anschluss vom Beginn der Haltung entfernt._x000a_Gemessen, wenn gegen Fließrichtung befahren wurde." sqref="G19" xr:uid="{9F8824D4-58AB-4CCC-B3EC-E2A15B9B8CE3}"/>
    <dataValidation allowBlank="1" showInputMessage="1" showErrorMessage="1" promptTitle="Info" prompt="Hier wird die Stationierung des Anschlusses entlang der Haltung und deren Lage im Siel festgehalten. _x000a_Betrachtet, wenn gegen Fließrichtung befahren wurde." sqref="G18:H18" xr:uid="{4CF04DE6-FA1E-4092-B2B6-1464EC42AB71}"/>
    <dataValidation allowBlank="1" showInputMessage="1" showErrorMessage="1" promptTitle="Info" prompt="Wenn es sich bei dem Anschluss um einen Hausanschluss handelt, dann hier die Hausnummer eintragen, zu welcher dieser gehört." sqref="K19" xr:uid="{FACF1F8D-0141-4B46-9985-177DE59BFBAB}"/>
    <dataValidation allowBlank="1" showInputMessage="1" showErrorMessage="1" promptTitle="Info" prompt="Hier ankreuzen, wenn es sich bei dem Anschluss um einen Straßenablauf handelt." sqref="J19" xr:uid="{15005C6D-6F35-4BA3-8AB5-AF3960EEC8AF}"/>
    <dataValidation allowBlank="1" showInputMessage="1" showErrorMessage="1" promptTitle="Info" prompt="Prüfen ob es sich bei dem Anschluss um einen Straßenablauf oder einen Hausanschluss handelt." sqref="J18:K18" xr:uid="{B4B2DDEC-B8EB-477C-9E63-ABF9B96CB092}"/>
    <dataValidation allowBlank="1" showInputMessage="1" showErrorMessage="1" promptTitle="Info" prompt="Eintragung der Dimensionierung der Anschlussleitung in DN." sqref="I18:I19" xr:uid="{F3D116B9-3508-4D9C-8F3E-BB85CB165CC8}"/>
    <dataValidation allowBlank="1" showInputMessage="1" showErrorMessage="1" promptTitle="Info" prompt="Lage des Anschlusses, wenn man die Haltung entlang schaut. Dargestellt in Form einer Uhrzeit. Liegt der Anschluss also mittig rechts, entspräche dies 3 Uhr." sqref="F19" xr:uid="{396173B0-1308-4104-B198-B79D5618C4CC}"/>
    <dataValidation allowBlank="1" showInputMessage="1" showErrorMessage="1" promptTitle="Info" prompt="Wieivel Meter ist der Anschluss vom Beginn der Haltung entfernt._x000a_Gemessen, wenn in Fließrichtung befahren wurde." sqref="E19" xr:uid="{7DBA1407-8019-4287-BDC7-29A8CF2DF7C5}"/>
    <dataValidation allowBlank="1" showInputMessage="1" showErrorMessage="1" promptTitle="Info" prompt="Hier wird die Stationierung des Anschlusses entlang der Haltung und deren Lage im Siel festgehalten. _x000a_Betrachtet, wenn in Fließrichtung befahren wurde." sqref="E18:F18" xr:uid="{DD848474-0209-4E78-AE48-B79B1AFB60BD}"/>
    <dataValidation allowBlank="1" showInputMessage="1" showErrorMessage="1" promptTitle="Info" prompt="Die Leitungsbezeichnung kann den Dokumenten der Sielbefahrung entnommen werden._x000a_(Bsp. 68404012SE02)" sqref="D18:D19" xr:uid="{45CFD894-9C43-4273-B867-92E7D1C170AB}"/>
    <dataValidation allowBlank="1" showInputMessage="1" showErrorMessage="1" promptTitle="Info" prompt="Hier soll die Nummer eingetragen werden, welche der Haltung in der Zeichnung zugewiesen wurde." sqref="C18" xr:uid="{FFD9BAB9-9FBF-400C-96E7-7E8108FEE522}"/>
    <dataValidation type="list" allowBlank="1" showInputMessage="1" showErrorMessage="1" sqref="Q21:Q36" xr:uid="{CEA4D485-5FF7-45C8-BEB2-A6F3F45F4706}">
      <formula1>"Ja,Nein"</formula1>
    </dataValidation>
  </dataValidations>
  <printOptions horizontalCentered="1"/>
  <pageMargins left="0.31496062992125984" right="0.31496062992125984" top="0.59055118110236227" bottom="0.78740157480314965" header="0.31496062992125984" footer="0.31496062992125984"/>
  <pageSetup paperSize="8" scale="48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23227-71CB-4E0A-9976-1D69F9329B3C}">
  <sheetPr>
    <pageSetUpPr fitToPage="1"/>
  </sheetPr>
  <dimension ref="B2:BH53"/>
  <sheetViews>
    <sheetView showZeros="0" zoomScale="85" zoomScaleNormal="85" workbookViewId="0">
      <selection activeCell="F2" sqref="F2:P3"/>
    </sheetView>
  </sheetViews>
  <sheetFormatPr baseColWidth="10" defaultRowHeight="14.4" x14ac:dyDescent="0.3"/>
  <cols>
    <col min="1" max="2" width="4.88671875" style="8" customWidth="1"/>
    <col min="3" max="3" width="11.33203125" style="8" bestFit="1" customWidth="1"/>
    <col min="4" max="4" width="15.109375" style="8" customWidth="1"/>
    <col min="5" max="5" width="12.33203125" style="8" bestFit="1" customWidth="1"/>
    <col min="6" max="6" width="7.6640625" style="8" customWidth="1"/>
    <col min="7" max="7" width="12.33203125" style="82" bestFit="1" customWidth="1"/>
    <col min="8" max="8" width="7.6640625" style="82" customWidth="1"/>
    <col min="9" max="9" width="8.5546875" style="82" customWidth="1"/>
    <col min="10" max="10" width="8.33203125" style="8" customWidth="1"/>
    <col min="11" max="11" width="8.5546875" style="82" customWidth="1"/>
    <col min="12" max="12" width="7.6640625" style="82" customWidth="1"/>
    <col min="13" max="13" width="8.6640625" style="82" customWidth="1"/>
    <col min="14" max="14" width="8.5546875" style="8" bestFit="1" customWidth="1"/>
    <col min="15" max="15" width="9.5546875" style="82" bestFit="1" customWidth="1"/>
    <col min="16" max="16" width="23.44140625" style="8" customWidth="1"/>
    <col min="17" max="17" width="8" style="8" bestFit="1" customWidth="1"/>
    <col min="18" max="18" width="18.6640625" style="8" customWidth="1"/>
    <col min="19" max="19" width="29.109375" style="8" customWidth="1"/>
    <col min="20" max="20" width="19.33203125" style="8" bestFit="1" customWidth="1"/>
    <col min="21" max="21" width="12.44140625" style="8" customWidth="1"/>
    <col min="22" max="22" width="11.88671875" style="8" customWidth="1"/>
    <col min="23" max="24" width="10.6640625" style="8" customWidth="1"/>
    <col min="25" max="25" width="10.109375" style="8" customWidth="1"/>
    <col min="26" max="27" width="7.6640625" style="8" bestFit="1" customWidth="1"/>
    <col min="28" max="28" width="10.109375" style="8" bestFit="1" customWidth="1"/>
    <col min="29" max="29" width="9" style="8" customWidth="1"/>
    <col min="30" max="30" width="8.5546875" style="8" customWidth="1"/>
    <col min="31" max="31" width="9.88671875" style="8" bestFit="1" customWidth="1"/>
    <col min="32" max="32" width="7.6640625" style="8" bestFit="1" customWidth="1"/>
    <col min="33" max="33" width="10.5546875" style="8" customWidth="1"/>
    <col min="34" max="34" width="10.44140625" style="8" customWidth="1"/>
    <col min="35" max="36" width="11.5546875" style="8" bestFit="1" customWidth="1"/>
    <col min="37" max="37" width="32" style="8" customWidth="1"/>
    <col min="38" max="49" width="11.5546875" style="8"/>
    <col min="50" max="50" width="7" style="8" customWidth="1"/>
    <col min="51" max="51" width="11.5546875" style="8"/>
    <col min="52" max="52" width="7.109375" style="8" customWidth="1"/>
    <col min="53" max="58" width="11.5546875" style="8"/>
    <col min="59" max="59" width="16" style="8" bestFit="1" customWidth="1"/>
    <col min="60" max="60" width="24" style="8" customWidth="1"/>
    <col min="61" max="255" width="11.5546875" style="8"/>
    <col min="256" max="256" width="11.109375" style="8" bestFit="1" customWidth="1"/>
    <col min="257" max="257" width="10.33203125" style="8" bestFit="1" customWidth="1"/>
    <col min="258" max="258" width="7.109375" style="8" bestFit="1" customWidth="1"/>
    <col min="259" max="259" width="12.44140625" style="8" customWidth="1"/>
    <col min="260" max="260" width="6.6640625" style="8" bestFit="1" customWidth="1"/>
    <col min="261" max="261" width="5" style="8" bestFit="1" customWidth="1"/>
    <col min="262" max="262" width="5.33203125" style="8" bestFit="1" customWidth="1"/>
    <col min="263" max="263" width="3.109375" style="8" bestFit="1" customWidth="1"/>
    <col min="264" max="264" width="9" style="8" customWidth="1"/>
    <col min="265" max="265" width="7" style="8" bestFit="1" customWidth="1"/>
    <col min="266" max="266" width="6" style="8" bestFit="1" customWidth="1"/>
    <col min="267" max="267" width="16.109375" style="8" customWidth="1"/>
    <col min="268" max="268" width="5.44140625" style="8" bestFit="1" customWidth="1"/>
    <col min="269" max="269" width="17" style="8" customWidth="1"/>
    <col min="270" max="274" width="11.5546875" style="8"/>
    <col min="275" max="275" width="8.88671875" style="8" bestFit="1" customWidth="1"/>
    <col min="276" max="276" width="9.5546875" style="8" bestFit="1" customWidth="1"/>
    <col min="277" max="277" width="6.88671875" style="8" bestFit="1" customWidth="1"/>
    <col min="278" max="278" width="8.44140625" style="8" bestFit="1" customWidth="1"/>
    <col min="279" max="279" width="8" style="8" bestFit="1" customWidth="1"/>
    <col min="280" max="280" width="7.5546875" style="8" bestFit="1" customWidth="1"/>
    <col min="281" max="281" width="5.5546875" style="8" bestFit="1" customWidth="1"/>
    <col min="282" max="511" width="11.5546875" style="8"/>
    <col min="512" max="512" width="11.109375" style="8" bestFit="1" customWidth="1"/>
    <col min="513" max="513" width="10.33203125" style="8" bestFit="1" customWidth="1"/>
    <col min="514" max="514" width="7.109375" style="8" bestFit="1" customWidth="1"/>
    <col min="515" max="515" width="12.44140625" style="8" customWidth="1"/>
    <col min="516" max="516" width="6.6640625" style="8" bestFit="1" customWidth="1"/>
    <col min="517" max="517" width="5" style="8" bestFit="1" customWidth="1"/>
    <col min="518" max="518" width="5.33203125" style="8" bestFit="1" customWidth="1"/>
    <col min="519" max="519" width="3.109375" style="8" bestFit="1" customWidth="1"/>
    <col min="520" max="520" width="9" style="8" customWidth="1"/>
    <col min="521" max="521" width="7" style="8" bestFit="1" customWidth="1"/>
    <col min="522" max="522" width="6" style="8" bestFit="1" customWidth="1"/>
    <col min="523" max="523" width="16.109375" style="8" customWidth="1"/>
    <col min="524" max="524" width="5.44140625" style="8" bestFit="1" customWidth="1"/>
    <col min="525" max="525" width="17" style="8" customWidth="1"/>
    <col min="526" max="530" width="11.5546875" style="8"/>
    <col min="531" max="531" width="8.88671875" style="8" bestFit="1" customWidth="1"/>
    <col min="532" max="532" width="9.5546875" style="8" bestFit="1" customWidth="1"/>
    <col min="533" max="533" width="6.88671875" style="8" bestFit="1" customWidth="1"/>
    <col min="534" max="534" width="8.44140625" style="8" bestFit="1" customWidth="1"/>
    <col min="535" max="535" width="8" style="8" bestFit="1" customWidth="1"/>
    <col min="536" max="536" width="7.5546875" style="8" bestFit="1" customWidth="1"/>
    <col min="537" max="537" width="5.5546875" style="8" bestFit="1" customWidth="1"/>
    <col min="538" max="767" width="11.5546875" style="8"/>
    <col min="768" max="768" width="11.109375" style="8" bestFit="1" customWidth="1"/>
    <col min="769" max="769" width="10.33203125" style="8" bestFit="1" customWidth="1"/>
    <col min="770" max="770" width="7.109375" style="8" bestFit="1" customWidth="1"/>
    <col min="771" max="771" width="12.44140625" style="8" customWidth="1"/>
    <col min="772" max="772" width="6.6640625" style="8" bestFit="1" customWidth="1"/>
    <col min="773" max="773" width="5" style="8" bestFit="1" customWidth="1"/>
    <col min="774" max="774" width="5.33203125" style="8" bestFit="1" customWidth="1"/>
    <col min="775" max="775" width="3.109375" style="8" bestFit="1" customWidth="1"/>
    <col min="776" max="776" width="9" style="8" customWidth="1"/>
    <col min="777" max="777" width="7" style="8" bestFit="1" customWidth="1"/>
    <col min="778" max="778" width="6" style="8" bestFit="1" customWidth="1"/>
    <col min="779" max="779" width="16.109375" style="8" customWidth="1"/>
    <col min="780" max="780" width="5.44140625" style="8" bestFit="1" customWidth="1"/>
    <col min="781" max="781" width="17" style="8" customWidth="1"/>
    <col min="782" max="786" width="11.5546875" style="8"/>
    <col min="787" max="787" width="8.88671875" style="8" bestFit="1" customWidth="1"/>
    <col min="788" max="788" width="9.5546875" style="8" bestFit="1" customWidth="1"/>
    <col min="789" max="789" width="6.88671875" style="8" bestFit="1" customWidth="1"/>
    <col min="790" max="790" width="8.44140625" style="8" bestFit="1" customWidth="1"/>
    <col min="791" max="791" width="8" style="8" bestFit="1" customWidth="1"/>
    <col min="792" max="792" width="7.5546875" style="8" bestFit="1" customWidth="1"/>
    <col min="793" max="793" width="5.5546875" style="8" bestFit="1" customWidth="1"/>
    <col min="794" max="1023" width="11.5546875" style="8"/>
    <col min="1024" max="1024" width="11.109375" style="8" bestFit="1" customWidth="1"/>
    <col min="1025" max="1025" width="10.33203125" style="8" bestFit="1" customWidth="1"/>
    <col min="1026" max="1026" width="7.109375" style="8" bestFit="1" customWidth="1"/>
    <col min="1027" max="1027" width="12.44140625" style="8" customWidth="1"/>
    <col min="1028" max="1028" width="6.6640625" style="8" bestFit="1" customWidth="1"/>
    <col min="1029" max="1029" width="5" style="8" bestFit="1" customWidth="1"/>
    <col min="1030" max="1030" width="5.33203125" style="8" bestFit="1" customWidth="1"/>
    <col min="1031" max="1031" width="3.109375" style="8" bestFit="1" customWidth="1"/>
    <col min="1032" max="1032" width="9" style="8" customWidth="1"/>
    <col min="1033" max="1033" width="7" style="8" bestFit="1" customWidth="1"/>
    <col min="1034" max="1034" width="6" style="8" bestFit="1" customWidth="1"/>
    <col min="1035" max="1035" width="16.109375" style="8" customWidth="1"/>
    <col min="1036" max="1036" width="5.44140625" style="8" bestFit="1" customWidth="1"/>
    <col min="1037" max="1037" width="17" style="8" customWidth="1"/>
    <col min="1038" max="1042" width="11.5546875" style="8"/>
    <col min="1043" max="1043" width="8.88671875" style="8" bestFit="1" customWidth="1"/>
    <col min="1044" max="1044" width="9.5546875" style="8" bestFit="1" customWidth="1"/>
    <col min="1045" max="1045" width="6.88671875" style="8" bestFit="1" customWidth="1"/>
    <col min="1046" max="1046" width="8.44140625" style="8" bestFit="1" customWidth="1"/>
    <col min="1047" max="1047" width="8" style="8" bestFit="1" customWidth="1"/>
    <col min="1048" max="1048" width="7.5546875" style="8" bestFit="1" customWidth="1"/>
    <col min="1049" max="1049" width="5.5546875" style="8" bestFit="1" customWidth="1"/>
    <col min="1050" max="1279" width="11.5546875" style="8"/>
    <col min="1280" max="1280" width="11.109375" style="8" bestFit="1" customWidth="1"/>
    <col min="1281" max="1281" width="10.33203125" style="8" bestFit="1" customWidth="1"/>
    <col min="1282" max="1282" width="7.109375" style="8" bestFit="1" customWidth="1"/>
    <col min="1283" max="1283" width="12.44140625" style="8" customWidth="1"/>
    <col min="1284" max="1284" width="6.6640625" style="8" bestFit="1" customWidth="1"/>
    <col min="1285" max="1285" width="5" style="8" bestFit="1" customWidth="1"/>
    <col min="1286" max="1286" width="5.33203125" style="8" bestFit="1" customWidth="1"/>
    <col min="1287" max="1287" width="3.109375" style="8" bestFit="1" customWidth="1"/>
    <col min="1288" max="1288" width="9" style="8" customWidth="1"/>
    <col min="1289" max="1289" width="7" style="8" bestFit="1" customWidth="1"/>
    <col min="1290" max="1290" width="6" style="8" bestFit="1" customWidth="1"/>
    <col min="1291" max="1291" width="16.109375" style="8" customWidth="1"/>
    <col min="1292" max="1292" width="5.44140625" style="8" bestFit="1" customWidth="1"/>
    <col min="1293" max="1293" width="17" style="8" customWidth="1"/>
    <col min="1294" max="1298" width="11.5546875" style="8"/>
    <col min="1299" max="1299" width="8.88671875" style="8" bestFit="1" customWidth="1"/>
    <col min="1300" max="1300" width="9.5546875" style="8" bestFit="1" customWidth="1"/>
    <col min="1301" max="1301" width="6.88671875" style="8" bestFit="1" customWidth="1"/>
    <col min="1302" max="1302" width="8.44140625" style="8" bestFit="1" customWidth="1"/>
    <col min="1303" max="1303" width="8" style="8" bestFit="1" customWidth="1"/>
    <col min="1304" max="1304" width="7.5546875" style="8" bestFit="1" customWidth="1"/>
    <col min="1305" max="1305" width="5.5546875" style="8" bestFit="1" customWidth="1"/>
    <col min="1306" max="1535" width="11.5546875" style="8"/>
    <col min="1536" max="1536" width="11.109375" style="8" bestFit="1" customWidth="1"/>
    <col min="1537" max="1537" width="10.33203125" style="8" bestFit="1" customWidth="1"/>
    <col min="1538" max="1538" width="7.109375" style="8" bestFit="1" customWidth="1"/>
    <col min="1539" max="1539" width="12.44140625" style="8" customWidth="1"/>
    <col min="1540" max="1540" width="6.6640625" style="8" bestFit="1" customWidth="1"/>
    <col min="1541" max="1541" width="5" style="8" bestFit="1" customWidth="1"/>
    <col min="1542" max="1542" width="5.33203125" style="8" bestFit="1" customWidth="1"/>
    <col min="1543" max="1543" width="3.109375" style="8" bestFit="1" customWidth="1"/>
    <col min="1544" max="1544" width="9" style="8" customWidth="1"/>
    <col min="1545" max="1545" width="7" style="8" bestFit="1" customWidth="1"/>
    <col min="1546" max="1546" width="6" style="8" bestFit="1" customWidth="1"/>
    <col min="1547" max="1547" width="16.109375" style="8" customWidth="1"/>
    <col min="1548" max="1548" width="5.44140625" style="8" bestFit="1" customWidth="1"/>
    <col min="1549" max="1549" width="17" style="8" customWidth="1"/>
    <col min="1550" max="1554" width="11.5546875" style="8"/>
    <col min="1555" max="1555" width="8.88671875" style="8" bestFit="1" customWidth="1"/>
    <col min="1556" max="1556" width="9.5546875" style="8" bestFit="1" customWidth="1"/>
    <col min="1557" max="1557" width="6.88671875" style="8" bestFit="1" customWidth="1"/>
    <col min="1558" max="1558" width="8.44140625" style="8" bestFit="1" customWidth="1"/>
    <col min="1559" max="1559" width="8" style="8" bestFit="1" customWidth="1"/>
    <col min="1560" max="1560" width="7.5546875" style="8" bestFit="1" customWidth="1"/>
    <col min="1561" max="1561" width="5.5546875" style="8" bestFit="1" customWidth="1"/>
    <col min="1562" max="1791" width="11.5546875" style="8"/>
    <col min="1792" max="1792" width="11.109375" style="8" bestFit="1" customWidth="1"/>
    <col min="1793" max="1793" width="10.33203125" style="8" bestFit="1" customWidth="1"/>
    <col min="1794" max="1794" width="7.109375" style="8" bestFit="1" customWidth="1"/>
    <col min="1795" max="1795" width="12.44140625" style="8" customWidth="1"/>
    <col min="1796" max="1796" width="6.6640625" style="8" bestFit="1" customWidth="1"/>
    <col min="1797" max="1797" width="5" style="8" bestFit="1" customWidth="1"/>
    <col min="1798" max="1798" width="5.33203125" style="8" bestFit="1" customWidth="1"/>
    <col min="1799" max="1799" width="3.109375" style="8" bestFit="1" customWidth="1"/>
    <col min="1800" max="1800" width="9" style="8" customWidth="1"/>
    <col min="1801" max="1801" width="7" style="8" bestFit="1" customWidth="1"/>
    <col min="1802" max="1802" width="6" style="8" bestFit="1" customWidth="1"/>
    <col min="1803" max="1803" width="16.109375" style="8" customWidth="1"/>
    <col min="1804" max="1804" width="5.44140625" style="8" bestFit="1" customWidth="1"/>
    <col min="1805" max="1805" width="17" style="8" customWidth="1"/>
    <col min="1806" max="1810" width="11.5546875" style="8"/>
    <col min="1811" max="1811" width="8.88671875" style="8" bestFit="1" customWidth="1"/>
    <col min="1812" max="1812" width="9.5546875" style="8" bestFit="1" customWidth="1"/>
    <col min="1813" max="1813" width="6.88671875" style="8" bestFit="1" customWidth="1"/>
    <col min="1814" max="1814" width="8.44140625" style="8" bestFit="1" customWidth="1"/>
    <col min="1815" max="1815" width="8" style="8" bestFit="1" customWidth="1"/>
    <col min="1816" max="1816" width="7.5546875" style="8" bestFit="1" customWidth="1"/>
    <col min="1817" max="1817" width="5.5546875" style="8" bestFit="1" customWidth="1"/>
    <col min="1818" max="2047" width="11.5546875" style="8"/>
    <col min="2048" max="2048" width="11.109375" style="8" bestFit="1" customWidth="1"/>
    <col min="2049" max="2049" width="10.33203125" style="8" bestFit="1" customWidth="1"/>
    <col min="2050" max="2050" width="7.109375" style="8" bestFit="1" customWidth="1"/>
    <col min="2051" max="2051" width="12.44140625" style="8" customWidth="1"/>
    <col min="2052" max="2052" width="6.6640625" style="8" bestFit="1" customWidth="1"/>
    <col min="2053" max="2053" width="5" style="8" bestFit="1" customWidth="1"/>
    <col min="2054" max="2054" width="5.33203125" style="8" bestFit="1" customWidth="1"/>
    <col min="2055" max="2055" width="3.109375" style="8" bestFit="1" customWidth="1"/>
    <col min="2056" max="2056" width="9" style="8" customWidth="1"/>
    <col min="2057" max="2057" width="7" style="8" bestFit="1" customWidth="1"/>
    <col min="2058" max="2058" width="6" style="8" bestFit="1" customWidth="1"/>
    <col min="2059" max="2059" width="16.109375" style="8" customWidth="1"/>
    <col min="2060" max="2060" width="5.44140625" style="8" bestFit="1" customWidth="1"/>
    <col min="2061" max="2061" width="17" style="8" customWidth="1"/>
    <col min="2062" max="2066" width="11.5546875" style="8"/>
    <col min="2067" max="2067" width="8.88671875" style="8" bestFit="1" customWidth="1"/>
    <col min="2068" max="2068" width="9.5546875" style="8" bestFit="1" customWidth="1"/>
    <col min="2069" max="2069" width="6.88671875" style="8" bestFit="1" customWidth="1"/>
    <col min="2070" max="2070" width="8.44140625" style="8" bestFit="1" customWidth="1"/>
    <col min="2071" max="2071" width="8" style="8" bestFit="1" customWidth="1"/>
    <col min="2072" max="2072" width="7.5546875" style="8" bestFit="1" customWidth="1"/>
    <col min="2073" max="2073" width="5.5546875" style="8" bestFit="1" customWidth="1"/>
    <col min="2074" max="2303" width="11.5546875" style="8"/>
    <col min="2304" max="2304" width="11.109375" style="8" bestFit="1" customWidth="1"/>
    <col min="2305" max="2305" width="10.33203125" style="8" bestFit="1" customWidth="1"/>
    <col min="2306" max="2306" width="7.109375" style="8" bestFit="1" customWidth="1"/>
    <col min="2307" max="2307" width="12.44140625" style="8" customWidth="1"/>
    <col min="2308" max="2308" width="6.6640625" style="8" bestFit="1" customWidth="1"/>
    <col min="2309" max="2309" width="5" style="8" bestFit="1" customWidth="1"/>
    <col min="2310" max="2310" width="5.33203125" style="8" bestFit="1" customWidth="1"/>
    <col min="2311" max="2311" width="3.109375" style="8" bestFit="1" customWidth="1"/>
    <col min="2312" max="2312" width="9" style="8" customWidth="1"/>
    <col min="2313" max="2313" width="7" style="8" bestFit="1" customWidth="1"/>
    <col min="2314" max="2314" width="6" style="8" bestFit="1" customWidth="1"/>
    <col min="2315" max="2315" width="16.109375" style="8" customWidth="1"/>
    <col min="2316" max="2316" width="5.44140625" style="8" bestFit="1" customWidth="1"/>
    <col min="2317" max="2317" width="17" style="8" customWidth="1"/>
    <col min="2318" max="2322" width="11.5546875" style="8"/>
    <col min="2323" max="2323" width="8.88671875" style="8" bestFit="1" customWidth="1"/>
    <col min="2324" max="2324" width="9.5546875" style="8" bestFit="1" customWidth="1"/>
    <col min="2325" max="2325" width="6.88671875" style="8" bestFit="1" customWidth="1"/>
    <col min="2326" max="2326" width="8.44140625" style="8" bestFit="1" customWidth="1"/>
    <col min="2327" max="2327" width="8" style="8" bestFit="1" customWidth="1"/>
    <col min="2328" max="2328" width="7.5546875" style="8" bestFit="1" customWidth="1"/>
    <col min="2329" max="2329" width="5.5546875" style="8" bestFit="1" customWidth="1"/>
    <col min="2330" max="2559" width="11.5546875" style="8"/>
    <col min="2560" max="2560" width="11.109375" style="8" bestFit="1" customWidth="1"/>
    <col min="2561" max="2561" width="10.33203125" style="8" bestFit="1" customWidth="1"/>
    <col min="2562" max="2562" width="7.109375" style="8" bestFit="1" customWidth="1"/>
    <col min="2563" max="2563" width="12.44140625" style="8" customWidth="1"/>
    <col min="2564" max="2564" width="6.6640625" style="8" bestFit="1" customWidth="1"/>
    <col min="2565" max="2565" width="5" style="8" bestFit="1" customWidth="1"/>
    <col min="2566" max="2566" width="5.33203125" style="8" bestFit="1" customWidth="1"/>
    <col min="2567" max="2567" width="3.109375" style="8" bestFit="1" customWidth="1"/>
    <col min="2568" max="2568" width="9" style="8" customWidth="1"/>
    <col min="2569" max="2569" width="7" style="8" bestFit="1" customWidth="1"/>
    <col min="2570" max="2570" width="6" style="8" bestFit="1" customWidth="1"/>
    <col min="2571" max="2571" width="16.109375" style="8" customWidth="1"/>
    <col min="2572" max="2572" width="5.44140625" style="8" bestFit="1" customWidth="1"/>
    <col min="2573" max="2573" width="17" style="8" customWidth="1"/>
    <col min="2574" max="2578" width="11.5546875" style="8"/>
    <col min="2579" max="2579" width="8.88671875" style="8" bestFit="1" customWidth="1"/>
    <col min="2580" max="2580" width="9.5546875" style="8" bestFit="1" customWidth="1"/>
    <col min="2581" max="2581" width="6.88671875" style="8" bestFit="1" customWidth="1"/>
    <col min="2582" max="2582" width="8.44140625" style="8" bestFit="1" customWidth="1"/>
    <col min="2583" max="2583" width="8" style="8" bestFit="1" customWidth="1"/>
    <col min="2584" max="2584" width="7.5546875" style="8" bestFit="1" customWidth="1"/>
    <col min="2585" max="2585" width="5.5546875" style="8" bestFit="1" customWidth="1"/>
    <col min="2586" max="2815" width="11.5546875" style="8"/>
    <col min="2816" max="2816" width="11.109375" style="8" bestFit="1" customWidth="1"/>
    <col min="2817" max="2817" width="10.33203125" style="8" bestFit="1" customWidth="1"/>
    <col min="2818" max="2818" width="7.109375" style="8" bestFit="1" customWidth="1"/>
    <col min="2819" max="2819" width="12.44140625" style="8" customWidth="1"/>
    <col min="2820" max="2820" width="6.6640625" style="8" bestFit="1" customWidth="1"/>
    <col min="2821" max="2821" width="5" style="8" bestFit="1" customWidth="1"/>
    <col min="2822" max="2822" width="5.33203125" style="8" bestFit="1" customWidth="1"/>
    <col min="2823" max="2823" width="3.109375" style="8" bestFit="1" customWidth="1"/>
    <col min="2824" max="2824" width="9" style="8" customWidth="1"/>
    <col min="2825" max="2825" width="7" style="8" bestFit="1" customWidth="1"/>
    <col min="2826" max="2826" width="6" style="8" bestFit="1" customWidth="1"/>
    <col min="2827" max="2827" width="16.109375" style="8" customWidth="1"/>
    <col min="2828" max="2828" width="5.44140625" style="8" bestFit="1" customWidth="1"/>
    <col min="2829" max="2829" width="17" style="8" customWidth="1"/>
    <col min="2830" max="2834" width="11.5546875" style="8"/>
    <col min="2835" max="2835" width="8.88671875" style="8" bestFit="1" customWidth="1"/>
    <col min="2836" max="2836" width="9.5546875" style="8" bestFit="1" customWidth="1"/>
    <col min="2837" max="2837" width="6.88671875" style="8" bestFit="1" customWidth="1"/>
    <col min="2838" max="2838" width="8.44140625" style="8" bestFit="1" customWidth="1"/>
    <col min="2839" max="2839" width="8" style="8" bestFit="1" customWidth="1"/>
    <col min="2840" max="2840" width="7.5546875" style="8" bestFit="1" customWidth="1"/>
    <col min="2841" max="2841" width="5.5546875" style="8" bestFit="1" customWidth="1"/>
    <col min="2842" max="3071" width="11.5546875" style="8"/>
    <col min="3072" max="3072" width="11.109375" style="8" bestFit="1" customWidth="1"/>
    <col min="3073" max="3073" width="10.33203125" style="8" bestFit="1" customWidth="1"/>
    <col min="3074" max="3074" width="7.109375" style="8" bestFit="1" customWidth="1"/>
    <col min="3075" max="3075" width="12.44140625" style="8" customWidth="1"/>
    <col min="3076" max="3076" width="6.6640625" style="8" bestFit="1" customWidth="1"/>
    <col min="3077" max="3077" width="5" style="8" bestFit="1" customWidth="1"/>
    <col min="3078" max="3078" width="5.33203125" style="8" bestFit="1" customWidth="1"/>
    <col min="3079" max="3079" width="3.109375" style="8" bestFit="1" customWidth="1"/>
    <col min="3080" max="3080" width="9" style="8" customWidth="1"/>
    <col min="3081" max="3081" width="7" style="8" bestFit="1" customWidth="1"/>
    <col min="3082" max="3082" width="6" style="8" bestFit="1" customWidth="1"/>
    <col min="3083" max="3083" width="16.109375" style="8" customWidth="1"/>
    <col min="3084" max="3084" width="5.44140625" style="8" bestFit="1" customWidth="1"/>
    <col min="3085" max="3085" width="17" style="8" customWidth="1"/>
    <col min="3086" max="3090" width="11.5546875" style="8"/>
    <col min="3091" max="3091" width="8.88671875" style="8" bestFit="1" customWidth="1"/>
    <col min="3092" max="3092" width="9.5546875" style="8" bestFit="1" customWidth="1"/>
    <col min="3093" max="3093" width="6.88671875" style="8" bestFit="1" customWidth="1"/>
    <col min="3094" max="3094" width="8.44140625" style="8" bestFit="1" customWidth="1"/>
    <col min="3095" max="3095" width="8" style="8" bestFit="1" customWidth="1"/>
    <col min="3096" max="3096" width="7.5546875" style="8" bestFit="1" customWidth="1"/>
    <col min="3097" max="3097" width="5.5546875" style="8" bestFit="1" customWidth="1"/>
    <col min="3098" max="3327" width="11.5546875" style="8"/>
    <col min="3328" max="3328" width="11.109375" style="8" bestFit="1" customWidth="1"/>
    <col min="3329" max="3329" width="10.33203125" style="8" bestFit="1" customWidth="1"/>
    <col min="3330" max="3330" width="7.109375" style="8" bestFit="1" customWidth="1"/>
    <col min="3331" max="3331" width="12.44140625" style="8" customWidth="1"/>
    <col min="3332" max="3332" width="6.6640625" style="8" bestFit="1" customWidth="1"/>
    <col min="3333" max="3333" width="5" style="8" bestFit="1" customWidth="1"/>
    <col min="3334" max="3334" width="5.33203125" style="8" bestFit="1" customWidth="1"/>
    <col min="3335" max="3335" width="3.109375" style="8" bestFit="1" customWidth="1"/>
    <col min="3336" max="3336" width="9" style="8" customWidth="1"/>
    <col min="3337" max="3337" width="7" style="8" bestFit="1" customWidth="1"/>
    <col min="3338" max="3338" width="6" style="8" bestFit="1" customWidth="1"/>
    <col min="3339" max="3339" width="16.109375" style="8" customWidth="1"/>
    <col min="3340" max="3340" width="5.44140625" style="8" bestFit="1" customWidth="1"/>
    <col min="3341" max="3341" width="17" style="8" customWidth="1"/>
    <col min="3342" max="3346" width="11.5546875" style="8"/>
    <col min="3347" max="3347" width="8.88671875" style="8" bestFit="1" customWidth="1"/>
    <col min="3348" max="3348" width="9.5546875" style="8" bestFit="1" customWidth="1"/>
    <col min="3349" max="3349" width="6.88671875" style="8" bestFit="1" customWidth="1"/>
    <col min="3350" max="3350" width="8.44140625" style="8" bestFit="1" customWidth="1"/>
    <col min="3351" max="3351" width="8" style="8" bestFit="1" customWidth="1"/>
    <col min="3352" max="3352" width="7.5546875" style="8" bestFit="1" customWidth="1"/>
    <col min="3353" max="3353" width="5.5546875" style="8" bestFit="1" customWidth="1"/>
    <col min="3354" max="3583" width="11.5546875" style="8"/>
    <col min="3584" max="3584" width="11.109375" style="8" bestFit="1" customWidth="1"/>
    <col min="3585" max="3585" width="10.33203125" style="8" bestFit="1" customWidth="1"/>
    <col min="3586" max="3586" width="7.109375" style="8" bestFit="1" customWidth="1"/>
    <col min="3587" max="3587" width="12.44140625" style="8" customWidth="1"/>
    <col min="3588" max="3588" width="6.6640625" style="8" bestFit="1" customWidth="1"/>
    <col min="3589" max="3589" width="5" style="8" bestFit="1" customWidth="1"/>
    <col min="3590" max="3590" width="5.33203125" style="8" bestFit="1" customWidth="1"/>
    <col min="3591" max="3591" width="3.109375" style="8" bestFit="1" customWidth="1"/>
    <col min="3592" max="3592" width="9" style="8" customWidth="1"/>
    <col min="3593" max="3593" width="7" style="8" bestFit="1" customWidth="1"/>
    <col min="3594" max="3594" width="6" style="8" bestFit="1" customWidth="1"/>
    <col min="3595" max="3595" width="16.109375" style="8" customWidth="1"/>
    <col min="3596" max="3596" width="5.44140625" style="8" bestFit="1" customWidth="1"/>
    <col min="3597" max="3597" width="17" style="8" customWidth="1"/>
    <col min="3598" max="3602" width="11.5546875" style="8"/>
    <col min="3603" max="3603" width="8.88671875" style="8" bestFit="1" customWidth="1"/>
    <col min="3604" max="3604" width="9.5546875" style="8" bestFit="1" customWidth="1"/>
    <col min="3605" max="3605" width="6.88671875" style="8" bestFit="1" customWidth="1"/>
    <col min="3606" max="3606" width="8.44140625" style="8" bestFit="1" customWidth="1"/>
    <col min="3607" max="3607" width="8" style="8" bestFit="1" customWidth="1"/>
    <col min="3608" max="3608" width="7.5546875" style="8" bestFit="1" customWidth="1"/>
    <col min="3609" max="3609" width="5.5546875" style="8" bestFit="1" customWidth="1"/>
    <col min="3610" max="3839" width="11.5546875" style="8"/>
    <col min="3840" max="3840" width="11.109375" style="8" bestFit="1" customWidth="1"/>
    <col min="3841" max="3841" width="10.33203125" style="8" bestFit="1" customWidth="1"/>
    <col min="3842" max="3842" width="7.109375" style="8" bestFit="1" customWidth="1"/>
    <col min="3843" max="3843" width="12.44140625" style="8" customWidth="1"/>
    <col min="3844" max="3844" width="6.6640625" style="8" bestFit="1" customWidth="1"/>
    <col min="3845" max="3845" width="5" style="8" bestFit="1" customWidth="1"/>
    <col min="3846" max="3846" width="5.33203125" style="8" bestFit="1" customWidth="1"/>
    <col min="3847" max="3847" width="3.109375" style="8" bestFit="1" customWidth="1"/>
    <col min="3848" max="3848" width="9" style="8" customWidth="1"/>
    <col min="3849" max="3849" width="7" style="8" bestFit="1" customWidth="1"/>
    <col min="3850" max="3850" width="6" style="8" bestFit="1" customWidth="1"/>
    <col min="3851" max="3851" width="16.109375" style="8" customWidth="1"/>
    <col min="3852" max="3852" width="5.44140625" style="8" bestFit="1" customWidth="1"/>
    <col min="3853" max="3853" width="17" style="8" customWidth="1"/>
    <col min="3854" max="3858" width="11.5546875" style="8"/>
    <col min="3859" max="3859" width="8.88671875" style="8" bestFit="1" customWidth="1"/>
    <col min="3860" max="3860" width="9.5546875" style="8" bestFit="1" customWidth="1"/>
    <col min="3861" max="3861" width="6.88671875" style="8" bestFit="1" customWidth="1"/>
    <col min="3862" max="3862" width="8.44140625" style="8" bestFit="1" customWidth="1"/>
    <col min="3863" max="3863" width="8" style="8" bestFit="1" customWidth="1"/>
    <col min="3864" max="3864" width="7.5546875" style="8" bestFit="1" customWidth="1"/>
    <col min="3865" max="3865" width="5.5546875" style="8" bestFit="1" customWidth="1"/>
    <col min="3866" max="4095" width="11.5546875" style="8"/>
    <col min="4096" max="4096" width="11.109375" style="8" bestFit="1" customWidth="1"/>
    <col min="4097" max="4097" width="10.33203125" style="8" bestFit="1" customWidth="1"/>
    <col min="4098" max="4098" width="7.109375" style="8" bestFit="1" customWidth="1"/>
    <col min="4099" max="4099" width="12.44140625" style="8" customWidth="1"/>
    <col min="4100" max="4100" width="6.6640625" style="8" bestFit="1" customWidth="1"/>
    <col min="4101" max="4101" width="5" style="8" bestFit="1" customWidth="1"/>
    <col min="4102" max="4102" width="5.33203125" style="8" bestFit="1" customWidth="1"/>
    <col min="4103" max="4103" width="3.109375" style="8" bestFit="1" customWidth="1"/>
    <col min="4104" max="4104" width="9" style="8" customWidth="1"/>
    <col min="4105" max="4105" width="7" style="8" bestFit="1" customWidth="1"/>
    <col min="4106" max="4106" width="6" style="8" bestFit="1" customWidth="1"/>
    <col min="4107" max="4107" width="16.109375" style="8" customWidth="1"/>
    <col min="4108" max="4108" width="5.44140625" style="8" bestFit="1" customWidth="1"/>
    <col min="4109" max="4109" width="17" style="8" customWidth="1"/>
    <col min="4110" max="4114" width="11.5546875" style="8"/>
    <col min="4115" max="4115" width="8.88671875" style="8" bestFit="1" customWidth="1"/>
    <col min="4116" max="4116" width="9.5546875" style="8" bestFit="1" customWidth="1"/>
    <col min="4117" max="4117" width="6.88671875" style="8" bestFit="1" customWidth="1"/>
    <col min="4118" max="4118" width="8.44140625" style="8" bestFit="1" customWidth="1"/>
    <col min="4119" max="4119" width="8" style="8" bestFit="1" customWidth="1"/>
    <col min="4120" max="4120" width="7.5546875" style="8" bestFit="1" customWidth="1"/>
    <col min="4121" max="4121" width="5.5546875" style="8" bestFit="1" customWidth="1"/>
    <col min="4122" max="4351" width="11.5546875" style="8"/>
    <col min="4352" max="4352" width="11.109375" style="8" bestFit="1" customWidth="1"/>
    <col min="4353" max="4353" width="10.33203125" style="8" bestFit="1" customWidth="1"/>
    <col min="4354" max="4354" width="7.109375" style="8" bestFit="1" customWidth="1"/>
    <col min="4355" max="4355" width="12.44140625" style="8" customWidth="1"/>
    <col min="4356" max="4356" width="6.6640625" style="8" bestFit="1" customWidth="1"/>
    <col min="4357" max="4357" width="5" style="8" bestFit="1" customWidth="1"/>
    <col min="4358" max="4358" width="5.33203125" style="8" bestFit="1" customWidth="1"/>
    <col min="4359" max="4359" width="3.109375" style="8" bestFit="1" customWidth="1"/>
    <col min="4360" max="4360" width="9" style="8" customWidth="1"/>
    <col min="4361" max="4361" width="7" style="8" bestFit="1" customWidth="1"/>
    <col min="4362" max="4362" width="6" style="8" bestFit="1" customWidth="1"/>
    <col min="4363" max="4363" width="16.109375" style="8" customWidth="1"/>
    <col min="4364" max="4364" width="5.44140625" style="8" bestFit="1" customWidth="1"/>
    <col min="4365" max="4365" width="17" style="8" customWidth="1"/>
    <col min="4366" max="4370" width="11.5546875" style="8"/>
    <col min="4371" max="4371" width="8.88671875" style="8" bestFit="1" customWidth="1"/>
    <col min="4372" max="4372" width="9.5546875" style="8" bestFit="1" customWidth="1"/>
    <col min="4373" max="4373" width="6.88671875" style="8" bestFit="1" customWidth="1"/>
    <col min="4374" max="4374" width="8.44140625" style="8" bestFit="1" customWidth="1"/>
    <col min="4375" max="4375" width="8" style="8" bestFit="1" customWidth="1"/>
    <col min="4376" max="4376" width="7.5546875" style="8" bestFit="1" customWidth="1"/>
    <col min="4377" max="4377" width="5.5546875" style="8" bestFit="1" customWidth="1"/>
    <col min="4378" max="4607" width="11.5546875" style="8"/>
    <col min="4608" max="4608" width="11.109375" style="8" bestFit="1" customWidth="1"/>
    <col min="4609" max="4609" width="10.33203125" style="8" bestFit="1" customWidth="1"/>
    <col min="4610" max="4610" width="7.109375" style="8" bestFit="1" customWidth="1"/>
    <col min="4611" max="4611" width="12.44140625" style="8" customWidth="1"/>
    <col min="4612" max="4612" width="6.6640625" style="8" bestFit="1" customWidth="1"/>
    <col min="4613" max="4613" width="5" style="8" bestFit="1" customWidth="1"/>
    <col min="4614" max="4614" width="5.33203125" style="8" bestFit="1" customWidth="1"/>
    <col min="4615" max="4615" width="3.109375" style="8" bestFit="1" customWidth="1"/>
    <col min="4616" max="4616" width="9" style="8" customWidth="1"/>
    <col min="4617" max="4617" width="7" style="8" bestFit="1" customWidth="1"/>
    <col min="4618" max="4618" width="6" style="8" bestFit="1" customWidth="1"/>
    <col min="4619" max="4619" width="16.109375" style="8" customWidth="1"/>
    <col min="4620" max="4620" width="5.44140625" style="8" bestFit="1" customWidth="1"/>
    <col min="4621" max="4621" width="17" style="8" customWidth="1"/>
    <col min="4622" max="4626" width="11.5546875" style="8"/>
    <col min="4627" max="4627" width="8.88671875" style="8" bestFit="1" customWidth="1"/>
    <col min="4628" max="4628" width="9.5546875" style="8" bestFit="1" customWidth="1"/>
    <col min="4629" max="4629" width="6.88671875" style="8" bestFit="1" customWidth="1"/>
    <col min="4630" max="4630" width="8.44140625" style="8" bestFit="1" customWidth="1"/>
    <col min="4631" max="4631" width="8" style="8" bestFit="1" customWidth="1"/>
    <col min="4632" max="4632" width="7.5546875" style="8" bestFit="1" customWidth="1"/>
    <col min="4633" max="4633" width="5.5546875" style="8" bestFit="1" customWidth="1"/>
    <col min="4634" max="4863" width="11.5546875" style="8"/>
    <col min="4864" max="4864" width="11.109375" style="8" bestFit="1" customWidth="1"/>
    <col min="4865" max="4865" width="10.33203125" style="8" bestFit="1" customWidth="1"/>
    <col min="4866" max="4866" width="7.109375" style="8" bestFit="1" customWidth="1"/>
    <col min="4867" max="4867" width="12.44140625" style="8" customWidth="1"/>
    <col min="4868" max="4868" width="6.6640625" style="8" bestFit="1" customWidth="1"/>
    <col min="4869" max="4869" width="5" style="8" bestFit="1" customWidth="1"/>
    <col min="4870" max="4870" width="5.33203125" style="8" bestFit="1" customWidth="1"/>
    <col min="4871" max="4871" width="3.109375" style="8" bestFit="1" customWidth="1"/>
    <col min="4872" max="4872" width="9" style="8" customWidth="1"/>
    <col min="4873" max="4873" width="7" style="8" bestFit="1" customWidth="1"/>
    <col min="4874" max="4874" width="6" style="8" bestFit="1" customWidth="1"/>
    <col min="4875" max="4875" width="16.109375" style="8" customWidth="1"/>
    <col min="4876" max="4876" width="5.44140625" style="8" bestFit="1" customWidth="1"/>
    <col min="4877" max="4877" width="17" style="8" customWidth="1"/>
    <col min="4878" max="4882" width="11.5546875" style="8"/>
    <col min="4883" max="4883" width="8.88671875" style="8" bestFit="1" customWidth="1"/>
    <col min="4884" max="4884" width="9.5546875" style="8" bestFit="1" customWidth="1"/>
    <col min="4885" max="4885" width="6.88671875" style="8" bestFit="1" customWidth="1"/>
    <col min="4886" max="4886" width="8.44140625" style="8" bestFit="1" customWidth="1"/>
    <col min="4887" max="4887" width="8" style="8" bestFit="1" customWidth="1"/>
    <col min="4888" max="4888" width="7.5546875" style="8" bestFit="1" customWidth="1"/>
    <col min="4889" max="4889" width="5.5546875" style="8" bestFit="1" customWidth="1"/>
    <col min="4890" max="5119" width="11.5546875" style="8"/>
    <col min="5120" max="5120" width="11.109375" style="8" bestFit="1" customWidth="1"/>
    <col min="5121" max="5121" width="10.33203125" style="8" bestFit="1" customWidth="1"/>
    <col min="5122" max="5122" width="7.109375" style="8" bestFit="1" customWidth="1"/>
    <col min="5123" max="5123" width="12.44140625" style="8" customWidth="1"/>
    <col min="5124" max="5124" width="6.6640625" style="8" bestFit="1" customWidth="1"/>
    <col min="5125" max="5125" width="5" style="8" bestFit="1" customWidth="1"/>
    <col min="5126" max="5126" width="5.33203125" style="8" bestFit="1" customWidth="1"/>
    <col min="5127" max="5127" width="3.109375" style="8" bestFit="1" customWidth="1"/>
    <col min="5128" max="5128" width="9" style="8" customWidth="1"/>
    <col min="5129" max="5129" width="7" style="8" bestFit="1" customWidth="1"/>
    <col min="5130" max="5130" width="6" style="8" bestFit="1" customWidth="1"/>
    <col min="5131" max="5131" width="16.109375" style="8" customWidth="1"/>
    <col min="5132" max="5132" width="5.44140625" style="8" bestFit="1" customWidth="1"/>
    <col min="5133" max="5133" width="17" style="8" customWidth="1"/>
    <col min="5134" max="5138" width="11.5546875" style="8"/>
    <col min="5139" max="5139" width="8.88671875" style="8" bestFit="1" customWidth="1"/>
    <col min="5140" max="5140" width="9.5546875" style="8" bestFit="1" customWidth="1"/>
    <col min="5141" max="5141" width="6.88671875" style="8" bestFit="1" customWidth="1"/>
    <col min="5142" max="5142" width="8.44140625" style="8" bestFit="1" customWidth="1"/>
    <col min="5143" max="5143" width="8" style="8" bestFit="1" customWidth="1"/>
    <col min="5144" max="5144" width="7.5546875" style="8" bestFit="1" customWidth="1"/>
    <col min="5145" max="5145" width="5.5546875" style="8" bestFit="1" customWidth="1"/>
    <col min="5146" max="5375" width="11.5546875" style="8"/>
    <col min="5376" max="5376" width="11.109375" style="8" bestFit="1" customWidth="1"/>
    <col min="5377" max="5377" width="10.33203125" style="8" bestFit="1" customWidth="1"/>
    <col min="5378" max="5378" width="7.109375" style="8" bestFit="1" customWidth="1"/>
    <col min="5379" max="5379" width="12.44140625" style="8" customWidth="1"/>
    <col min="5380" max="5380" width="6.6640625" style="8" bestFit="1" customWidth="1"/>
    <col min="5381" max="5381" width="5" style="8" bestFit="1" customWidth="1"/>
    <col min="5382" max="5382" width="5.33203125" style="8" bestFit="1" customWidth="1"/>
    <col min="5383" max="5383" width="3.109375" style="8" bestFit="1" customWidth="1"/>
    <col min="5384" max="5384" width="9" style="8" customWidth="1"/>
    <col min="5385" max="5385" width="7" style="8" bestFit="1" customWidth="1"/>
    <col min="5386" max="5386" width="6" style="8" bestFit="1" customWidth="1"/>
    <col min="5387" max="5387" width="16.109375" style="8" customWidth="1"/>
    <col min="5388" max="5388" width="5.44140625" style="8" bestFit="1" customWidth="1"/>
    <col min="5389" max="5389" width="17" style="8" customWidth="1"/>
    <col min="5390" max="5394" width="11.5546875" style="8"/>
    <col min="5395" max="5395" width="8.88671875" style="8" bestFit="1" customWidth="1"/>
    <col min="5396" max="5396" width="9.5546875" style="8" bestFit="1" customWidth="1"/>
    <col min="5397" max="5397" width="6.88671875" style="8" bestFit="1" customWidth="1"/>
    <col min="5398" max="5398" width="8.44140625" style="8" bestFit="1" customWidth="1"/>
    <col min="5399" max="5399" width="8" style="8" bestFit="1" customWidth="1"/>
    <col min="5400" max="5400" width="7.5546875" style="8" bestFit="1" customWidth="1"/>
    <col min="5401" max="5401" width="5.5546875" style="8" bestFit="1" customWidth="1"/>
    <col min="5402" max="5631" width="11.5546875" style="8"/>
    <col min="5632" max="5632" width="11.109375" style="8" bestFit="1" customWidth="1"/>
    <col min="5633" max="5633" width="10.33203125" style="8" bestFit="1" customWidth="1"/>
    <col min="5634" max="5634" width="7.109375" style="8" bestFit="1" customWidth="1"/>
    <col min="5635" max="5635" width="12.44140625" style="8" customWidth="1"/>
    <col min="5636" max="5636" width="6.6640625" style="8" bestFit="1" customWidth="1"/>
    <col min="5637" max="5637" width="5" style="8" bestFit="1" customWidth="1"/>
    <col min="5638" max="5638" width="5.33203125" style="8" bestFit="1" customWidth="1"/>
    <col min="5639" max="5639" width="3.109375" style="8" bestFit="1" customWidth="1"/>
    <col min="5640" max="5640" width="9" style="8" customWidth="1"/>
    <col min="5641" max="5641" width="7" style="8" bestFit="1" customWidth="1"/>
    <col min="5642" max="5642" width="6" style="8" bestFit="1" customWidth="1"/>
    <col min="5643" max="5643" width="16.109375" style="8" customWidth="1"/>
    <col min="5644" max="5644" width="5.44140625" style="8" bestFit="1" customWidth="1"/>
    <col min="5645" max="5645" width="17" style="8" customWidth="1"/>
    <col min="5646" max="5650" width="11.5546875" style="8"/>
    <col min="5651" max="5651" width="8.88671875" style="8" bestFit="1" customWidth="1"/>
    <col min="5652" max="5652" width="9.5546875" style="8" bestFit="1" customWidth="1"/>
    <col min="5653" max="5653" width="6.88671875" style="8" bestFit="1" customWidth="1"/>
    <col min="5654" max="5654" width="8.44140625" style="8" bestFit="1" customWidth="1"/>
    <col min="5655" max="5655" width="8" style="8" bestFit="1" customWidth="1"/>
    <col min="5656" max="5656" width="7.5546875" style="8" bestFit="1" customWidth="1"/>
    <col min="5657" max="5657" width="5.5546875" style="8" bestFit="1" customWidth="1"/>
    <col min="5658" max="5887" width="11.5546875" style="8"/>
    <col min="5888" max="5888" width="11.109375" style="8" bestFit="1" customWidth="1"/>
    <col min="5889" max="5889" width="10.33203125" style="8" bestFit="1" customWidth="1"/>
    <col min="5890" max="5890" width="7.109375" style="8" bestFit="1" customWidth="1"/>
    <col min="5891" max="5891" width="12.44140625" style="8" customWidth="1"/>
    <col min="5892" max="5892" width="6.6640625" style="8" bestFit="1" customWidth="1"/>
    <col min="5893" max="5893" width="5" style="8" bestFit="1" customWidth="1"/>
    <col min="5894" max="5894" width="5.33203125" style="8" bestFit="1" customWidth="1"/>
    <col min="5895" max="5895" width="3.109375" style="8" bestFit="1" customWidth="1"/>
    <col min="5896" max="5896" width="9" style="8" customWidth="1"/>
    <col min="5897" max="5897" width="7" style="8" bestFit="1" customWidth="1"/>
    <col min="5898" max="5898" width="6" style="8" bestFit="1" customWidth="1"/>
    <col min="5899" max="5899" width="16.109375" style="8" customWidth="1"/>
    <col min="5900" max="5900" width="5.44140625" style="8" bestFit="1" customWidth="1"/>
    <col min="5901" max="5901" width="17" style="8" customWidth="1"/>
    <col min="5902" max="5906" width="11.5546875" style="8"/>
    <col min="5907" max="5907" width="8.88671875" style="8" bestFit="1" customWidth="1"/>
    <col min="5908" max="5908" width="9.5546875" style="8" bestFit="1" customWidth="1"/>
    <col min="5909" max="5909" width="6.88671875" style="8" bestFit="1" customWidth="1"/>
    <col min="5910" max="5910" width="8.44140625" style="8" bestFit="1" customWidth="1"/>
    <col min="5911" max="5911" width="8" style="8" bestFit="1" customWidth="1"/>
    <col min="5912" max="5912" width="7.5546875" style="8" bestFit="1" customWidth="1"/>
    <col min="5913" max="5913" width="5.5546875" style="8" bestFit="1" customWidth="1"/>
    <col min="5914" max="6143" width="11.5546875" style="8"/>
    <col min="6144" max="6144" width="11.109375" style="8" bestFit="1" customWidth="1"/>
    <col min="6145" max="6145" width="10.33203125" style="8" bestFit="1" customWidth="1"/>
    <col min="6146" max="6146" width="7.109375" style="8" bestFit="1" customWidth="1"/>
    <col min="6147" max="6147" width="12.44140625" style="8" customWidth="1"/>
    <col min="6148" max="6148" width="6.6640625" style="8" bestFit="1" customWidth="1"/>
    <col min="6149" max="6149" width="5" style="8" bestFit="1" customWidth="1"/>
    <col min="6150" max="6150" width="5.33203125" style="8" bestFit="1" customWidth="1"/>
    <col min="6151" max="6151" width="3.109375" style="8" bestFit="1" customWidth="1"/>
    <col min="6152" max="6152" width="9" style="8" customWidth="1"/>
    <col min="6153" max="6153" width="7" style="8" bestFit="1" customWidth="1"/>
    <col min="6154" max="6154" width="6" style="8" bestFit="1" customWidth="1"/>
    <col min="6155" max="6155" width="16.109375" style="8" customWidth="1"/>
    <col min="6156" max="6156" width="5.44140625" style="8" bestFit="1" customWidth="1"/>
    <col min="6157" max="6157" width="17" style="8" customWidth="1"/>
    <col min="6158" max="6162" width="11.5546875" style="8"/>
    <col min="6163" max="6163" width="8.88671875" style="8" bestFit="1" customWidth="1"/>
    <col min="6164" max="6164" width="9.5546875" style="8" bestFit="1" customWidth="1"/>
    <col min="6165" max="6165" width="6.88671875" style="8" bestFit="1" customWidth="1"/>
    <col min="6166" max="6166" width="8.44140625" style="8" bestFit="1" customWidth="1"/>
    <col min="6167" max="6167" width="8" style="8" bestFit="1" customWidth="1"/>
    <col min="6168" max="6168" width="7.5546875" style="8" bestFit="1" customWidth="1"/>
    <col min="6169" max="6169" width="5.5546875" style="8" bestFit="1" customWidth="1"/>
    <col min="6170" max="6399" width="11.5546875" style="8"/>
    <col min="6400" max="6400" width="11.109375" style="8" bestFit="1" customWidth="1"/>
    <col min="6401" max="6401" width="10.33203125" style="8" bestFit="1" customWidth="1"/>
    <col min="6402" max="6402" width="7.109375" style="8" bestFit="1" customWidth="1"/>
    <col min="6403" max="6403" width="12.44140625" style="8" customWidth="1"/>
    <col min="6404" max="6404" width="6.6640625" style="8" bestFit="1" customWidth="1"/>
    <col min="6405" max="6405" width="5" style="8" bestFit="1" customWidth="1"/>
    <col min="6406" max="6406" width="5.33203125" style="8" bestFit="1" customWidth="1"/>
    <col min="6407" max="6407" width="3.109375" style="8" bestFit="1" customWidth="1"/>
    <col min="6408" max="6408" width="9" style="8" customWidth="1"/>
    <col min="6409" max="6409" width="7" style="8" bestFit="1" customWidth="1"/>
    <col min="6410" max="6410" width="6" style="8" bestFit="1" customWidth="1"/>
    <col min="6411" max="6411" width="16.109375" style="8" customWidth="1"/>
    <col min="6412" max="6412" width="5.44140625" style="8" bestFit="1" customWidth="1"/>
    <col min="6413" max="6413" width="17" style="8" customWidth="1"/>
    <col min="6414" max="6418" width="11.5546875" style="8"/>
    <col min="6419" max="6419" width="8.88671875" style="8" bestFit="1" customWidth="1"/>
    <col min="6420" max="6420" width="9.5546875" style="8" bestFit="1" customWidth="1"/>
    <col min="6421" max="6421" width="6.88671875" style="8" bestFit="1" customWidth="1"/>
    <col min="6422" max="6422" width="8.44140625" style="8" bestFit="1" customWidth="1"/>
    <col min="6423" max="6423" width="8" style="8" bestFit="1" customWidth="1"/>
    <col min="6424" max="6424" width="7.5546875" style="8" bestFit="1" customWidth="1"/>
    <col min="6425" max="6425" width="5.5546875" style="8" bestFit="1" customWidth="1"/>
    <col min="6426" max="6655" width="11.5546875" style="8"/>
    <col min="6656" max="6656" width="11.109375" style="8" bestFit="1" customWidth="1"/>
    <col min="6657" max="6657" width="10.33203125" style="8" bestFit="1" customWidth="1"/>
    <col min="6658" max="6658" width="7.109375" style="8" bestFit="1" customWidth="1"/>
    <col min="6659" max="6659" width="12.44140625" style="8" customWidth="1"/>
    <col min="6660" max="6660" width="6.6640625" style="8" bestFit="1" customWidth="1"/>
    <col min="6661" max="6661" width="5" style="8" bestFit="1" customWidth="1"/>
    <col min="6662" max="6662" width="5.33203125" style="8" bestFit="1" customWidth="1"/>
    <col min="6663" max="6663" width="3.109375" style="8" bestFit="1" customWidth="1"/>
    <col min="6664" max="6664" width="9" style="8" customWidth="1"/>
    <col min="6665" max="6665" width="7" style="8" bestFit="1" customWidth="1"/>
    <col min="6666" max="6666" width="6" style="8" bestFit="1" customWidth="1"/>
    <col min="6667" max="6667" width="16.109375" style="8" customWidth="1"/>
    <col min="6668" max="6668" width="5.44140625" style="8" bestFit="1" customWidth="1"/>
    <col min="6669" max="6669" width="17" style="8" customWidth="1"/>
    <col min="6670" max="6674" width="11.5546875" style="8"/>
    <col min="6675" max="6675" width="8.88671875" style="8" bestFit="1" customWidth="1"/>
    <col min="6676" max="6676" width="9.5546875" style="8" bestFit="1" customWidth="1"/>
    <col min="6677" max="6677" width="6.88671875" style="8" bestFit="1" customWidth="1"/>
    <col min="6678" max="6678" width="8.44140625" style="8" bestFit="1" customWidth="1"/>
    <col min="6679" max="6679" width="8" style="8" bestFit="1" customWidth="1"/>
    <col min="6680" max="6680" width="7.5546875" style="8" bestFit="1" customWidth="1"/>
    <col min="6681" max="6681" width="5.5546875" style="8" bestFit="1" customWidth="1"/>
    <col min="6682" max="6911" width="11.5546875" style="8"/>
    <col min="6912" max="6912" width="11.109375" style="8" bestFit="1" customWidth="1"/>
    <col min="6913" max="6913" width="10.33203125" style="8" bestFit="1" customWidth="1"/>
    <col min="6914" max="6914" width="7.109375" style="8" bestFit="1" customWidth="1"/>
    <col min="6915" max="6915" width="12.44140625" style="8" customWidth="1"/>
    <col min="6916" max="6916" width="6.6640625" style="8" bestFit="1" customWidth="1"/>
    <col min="6917" max="6917" width="5" style="8" bestFit="1" customWidth="1"/>
    <col min="6918" max="6918" width="5.33203125" style="8" bestFit="1" customWidth="1"/>
    <col min="6919" max="6919" width="3.109375" style="8" bestFit="1" customWidth="1"/>
    <col min="6920" max="6920" width="9" style="8" customWidth="1"/>
    <col min="6921" max="6921" width="7" style="8" bestFit="1" customWidth="1"/>
    <col min="6922" max="6922" width="6" style="8" bestFit="1" customWidth="1"/>
    <col min="6923" max="6923" width="16.109375" style="8" customWidth="1"/>
    <col min="6924" max="6924" width="5.44140625" style="8" bestFit="1" customWidth="1"/>
    <col min="6925" max="6925" width="17" style="8" customWidth="1"/>
    <col min="6926" max="6930" width="11.5546875" style="8"/>
    <col min="6931" max="6931" width="8.88671875" style="8" bestFit="1" customWidth="1"/>
    <col min="6932" max="6932" width="9.5546875" style="8" bestFit="1" customWidth="1"/>
    <col min="6933" max="6933" width="6.88671875" style="8" bestFit="1" customWidth="1"/>
    <col min="6934" max="6934" width="8.44140625" style="8" bestFit="1" customWidth="1"/>
    <col min="6935" max="6935" width="8" style="8" bestFit="1" customWidth="1"/>
    <col min="6936" max="6936" width="7.5546875" style="8" bestFit="1" customWidth="1"/>
    <col min="6937" max="6937" width="5.5546875" style="8" bestFit="1" customWidth="1"/>
    <col min="6938" max="7167" width="11.5546875" style="8"/>
    <col min="7168" max="7168" width="11.109375" style="8" bestFit="1" customWidth="1"/>
    <col min="7169" max="7169" width="10.33203125" style="8" bestFit="1" customWidth="1"/>
    <col min="7170" max="7170" width="7.109375" style="8" bestFit="1" customWidth="1"/>
    <col min="7171" max="7171" width="12.44140625" style="8" customWidth="1"/>
    <col min="7172" max="7172" width="6.6640625" style="8" bestFit="1" customWidth="1"/>
    <col min="7173" max="7173" width="5" style="8" bestFit="1" customWidth="1"/>
    <col min="7174" max="7174" width="5.33203125" style="8" bestFit="1" customWidth="1"/>
    <col min="7175" max="7175" width="3.109375" style="8" bestFit="1" customWidth="1"/>
    <col min="7176" max="7176" width="9" style="8" customWidth="1"/>
    <col min="7177" max="7177" width="7" style="8" bestFit="1" customWidth="1"/>
    <col min="7178" max="7178" width="6" style="8" bestFit="1" customWidth="1"/>
    <col min="7179" max="7179" width="16.109375" style="8" customWidth="1"/>
    <col min="7180" max="7180" width="5.44140625" style="8" bestFit="1" customWidth="1"/>
    <col min="7181" max="7181" width="17" style="8" customWidth="1"/>
    <col min="7182" max="7186" width="11.5546875" style="8"/>
    <col min="7187" max="7187" width="8.88671875" style="8" bestFit="1" customWidth="1"/>
    <col min="7188" max="7188" width="9.5546875" style="8" bestFit="1" customWidth="1"/>
    <col min="7189" max="7189" width="6.88671875" style="8" bestFit="1" customWidth="1"/>
    <col min="7190" max="7190" width="8.44140625" style="8" bestFit="1" customWidth="1"/>
    <col min="7191" max="7191" width="8" style="8" bestFit="1" customWidth="1"/>
    <col min="7192" max="7192" width="7.5546875" style="8" bestFit="1" customWidth="1"/>
    <col min="7193" max="7193" width="5.5546875" style="8" bestFit="1" customWidth="1"/>
    <col min="7194" max="7423" width="11.5546875" style="8"/>
    <col min="7424" max="7424" width="11.109375" style="8" bestFit="1" customWidth="1"/>
    <col min="7425" max="7425" width="10.33203125" style="8" bestFit="1" customWidth="1"/>
    <col min="7426" max="7426" width="7.109375" style="8" bestFit="1" customWidth="1"/>
    <col min="7427" max="7427" width="12.44140625" style="8" customWidth="1"/>
    <col min="7428" max="7428" width="6.6640625" style="8" bestFit="1" customWidth="1"/>
    <col min="7429" max="7429" width="5" style="8" bestFit="1" customWidth="1"/>
    <col min="7430" max="7430" width="5.33203125" style="8" bestFit="1" customWidth="1"/>
    <col min="7431" max="7431" width="3.109375" style="8" bestFit="1" customWidth="1"/>
    <col min="7432" max="7432" width="9" style="8" customWidth="1"/>
    <col min="7433" max="7433" width="7" style="8" bestFit="1" customWidth="1"/>
    <col min="7434" max="7434" width="6" style="8" bestFit="1" customWidth="1"/>
    <col min="7435" max="7435" width="16.109375" style="8" customWidth="1"/>
    <col min="7436" max="7436" width="5.44140625" style="8" bestFit="1" customWidth="1"/>
    <col min="7437" max="7437" width="17" style="8" customWidth="1"/>
    <col min="7438" max="7442" width="11.5546875" style="8"/>
    <col min="7443" max="7443" width="8.88671875" style="8" bestFit="1" customWidth="1"/>
    <col min="7444" max="7444" width="9.5546875" style="8" bestFit="1" customWidth="1"/>
    <col min="7445" max="7445" width="6.88671875" style="8" bestFit="1" customWidth="1"/>
    <col min="7446" max="7446" width="8.44140625" style="8" bestFit="1" customWidth="1"/>
    <col min="7447" max="7447" width="8" style="8" bestFit="1" customWidth="1"/>
    <col min="7448" max="7448" width="7.5546875" style="8" bestFit="1" customWidth="1"/>
    <col min="7449" max="7449" width="5.5546875" style="8" bestFit="1" customWidth="1"/>
    <col min="7450" max="7679" width="11.5546875" style="8"/>
    <col min="7680" max="7680" width="11.109375" style="8" bestFit="1" customWidth="1"/>
    <col min="7681" max="7681" width="10.33203125" style="8" bestFit="1" customWidth="1"/>
    <col min="7682" max="7682" width="7.109375" style="8" bestFit="1" customWidth="1"/>
    <col min="7683" max="7683" width="12.44140625" style="8" customWidth="1"/>
    <col min="7684" max="7684" width="6.6640625" style="8" bestFit="1" customWidth="1"/>
    <col min="7685" max="7685" width="5" style="8" bestFit="1" customWidth="1"/>
    <col min="7686" max="7686" width="5.33203125" style="8" bestFit="1" customWidth="1"/>
    <col min="7687" max="7687" width="3.109375" style="8" bestFit="1" customWidth="1"/>
    <col min="7688" max="7688" width="9" style="8" customWidth="1"/>
    <col min="7689" max="7689" width="7" style="8" bestFit="1" customWidth="1"/>
    <col min="7690" max="7690" width="6" style="8" bestFit="1" customWidth="1"/>
    <col min="7691" max="7691" width="16.109375" style="8" customWidth="1"/>
    <col min="7692" max="7692" width="5.44140625" style="8" bestFit="1" customWidth="1"/>
    <col min="7693" max="7693" width="17" style="8" customWidth="1"/>
    <col min="7694" max="7698" width="11.5546875" style="8"/>
    <col min="7699" max="7699" width="8.88671875" style="8" bestFit="1" customWidth="1"/>
    <col min="7700" max="7700" width="9.5546875" style="8" bestFit="1" customWidth="1"/>
    <col min="7701" max="7701" width="6.88671875" style="8" bestFit="1" customWidth="1"/>
    <col min="7702" max="7702" width="8.44140625" style="8" bestFit="1" customWidth="1"/>
    <col min="7703" max="7703" width="8" style="8" bestFit="1" customWidth="1"/>
    <col min="7704" max="7704" width="7.5546875" style="8" bestFit="1" customWidth="1"/>
    <col min="7705" max="7705" width="5.5546875" style="8" bestFit="1" customWidth="1"/>
    <col min="7706" max="7935" width="11.5546875" style="8"/>
    <col min="7936" max="7936" width="11.109375" style="8" bestFit="1" customWidth="1"/>
    <col min="7937" max="7937" width="10.33203125" style="8" bestFit="1" customWidth="1"/>
    <col min="7938" max="7938" width="7.109375" style="8" bestFit="1" customWidth="1"/>
    <col min="7939" max="7939" width="12.44140625" style="8" customWidth="1"/>
    <col min="7940" max="7940" width="6.6640625" style="8" bestFit="1" customWidth="1"/>
    <col min="7941" max="7941" width="5" style="8" bestFit="1" customWidth="1"/>
    <col min="7942" max="7942" width="5.33203125" style="8" bestFit="1" customWidth="1"/>
    <col min="7943" max="7943" width="3.109375" style="8" bestFit="1" customWidth="1"/>
    <col min="7944" max="7944" width="9" style="8" customWidth="1"/>
    <col min="7945" max="7945" width="7" style="8" bestFit="1" customWidth="1"/>
    <col min="7946" max="7946" width="6" style="8" bestFit="1" customWidth="1"/>
    <col min="7947" max="7947" width="16.109375" style="8" customWidth="1"/>
    <col min="7948" max="7948" width="5.44140625" style="8" bestFit="1" customWidth="1"/>
    <col min="7949" max="7949" width="17" style="8" customWidth="1"/>
    <col min="7950" max="7954" width="11.5546875" style="8"/>
    <col min="7955" max="7955" width="8.88671875" style="8" bestFit="1" customWidth="1"/>
    <col min="7956" max="7956" width="9.5546875" style="8" bestFit="1" customWidth="1"/>
    <col min="7957" max="7957" width="6.88671875" style="8" bestFit="1" customWidth="1"/>
    <col min="7958" max="7958" width="8.44140625" style="8" bestFit="1" customWidth="1"/>
    <col min="7959" max="7959" width="8" style="8" bestFit="1" customWidth="1"/>
    <col min="7960" max="7960" width="7.5546875" style="8" bestFit="1" customWidth="1"/>
    <col min="7961" max="7961" width="5.5546875" style="8" bestFit="1" customWidth="1"/>
    <col min="7962" max="8191" width="11.5546875" style="8"/>
    <col min="8192" max="8192" width="11.109375" style="8" bestFit="1" customWidth="1"/>
    <col min="8193" max="8193" width="10.33203125" style="8" bestFit="1" customWidth="1"/>
    <col min="8194" max="8194" width="7.109375" style="8" bestFit="1" customWidth="1"/>
    <col min="8195" max="8195" width="12.44140625" style="8" customWidth="1"/>
    <col min="8196" max="8196" width="6.6640625" style="8" bestFit="1" customWidth="1"/>
    <col min="8197" max="8197" width="5" style="8" bestFit="1" customWidth="1"/>
    <col min="8198" max="8198" width="5.33203125" style="8" bestFit="1" customWidth="1"/>
    <col min="8199" max="8199" width="3.109375" style="8" bestFit="1" customWidth="1"/>
    <col min="8200" max="8200" width="9" style="8" customWidth="1"/>
    <col min="8201" max="8201" width="7" style="8" bestFit="1" customWidth="1"/>
    <col min="8202" max="8202" width="6" style="8" bestFit="1" customWidth="1"/>
    <col min="8203" max="8203" width="16.109375" style="8" customWidth="1"/>
    <col min="8204" max="8204" width="5.44140625" style="8" bestFit="1" customWidth="1"/>
    <col min="8205" max="8205" width="17" style="8" customWidth="1"/>
    <col min="8206" max="8210" width="11.5546875" style="8"/>
    <col min="8211" max="8211" width="8.88671875" style="8" bestFit="1" customWidth="1"/>
    <col min="8212" max="8212" width="9.5546875" style="8" bestFit="1" customWidth="1"/>
    <col min="8213" max="8213" width="6.88671875" style="8" bestFit="1" customWidth="1"/>
    <col min="8214" max="8214" width="8.44140625" style="8" bestFit="1" customWidth="1"/>
    <col min="8215" max="8215" width="8" style="8" bestFit="1" customWidth="1"/>
    <col min="8216" max="8216" width="7.5546875" style="8" bestFit="1" customWidth="1"/>
    <col min="8217" max="8217" width="5.5546875" style="8" bestFit="1" customWidth="1"/>
    <col min="8218" max="8447" width="11.5546875" style="8"/>
    <col min="8448" max="8448" width="11.109375" style="8" bestFit="1" customWidth="1"/>
    <col min="8449" max="8449" width="10.33203125" style="8" bestFit="1" customWidth="1"/>
    <col min="8450" max="8450" width="7.109375" style="8" bestFit="1" customWidth="1"/>
    <col min="8451" max="8451" width="12.44140625" style="8" customWidth="1"/>
    <col min="8452" max="8452" width="6.6640625" style="8" bestFit="1" customWidth="1"/>
    <col min="8453" max="8453" width="5" style="8" bestFit="1" customWidth="1"/>
    <col min="8454" max="8454" width="5.33203125" style="8" bestFit="1" customWidth="1"/>
    <col min="8455" max="8455" width="3.109375" style="8" bestFit="1" customWidth="1"/>
    <col min="8456" max="8456" width="9" style="8" customWidth="1"/>
    <col min="8457" max="8457" width="7" style="8" bestFit="1" customWidth="1"/>
    <col min="8458" max="8458" width="6" style="8" bestFit="1" customWidth="1"/>
    <col min="8459" max="8459" width="16.109375" style="8" customWidth="1"/>
    <col min="8460" max="8460" width="5.44140625" style="8" bestFit="1" customWidth="1"/>
    <col min="8461" max="8461" width="17" style="8" customWidth="1"/>
    <col min="8462" max="8466" width="11.5546875" style="8"/>
    <col min="8467" max="8467" width="8.88671875" style="8" bestFit="1" customWidth="1"/>
    <col min="8468" max="8468" width="9.5546875" style="8" bestFit="1" customWidth="1"/>
    <col min="8469" max="8469" width="6.88671875" style="8" bestFit="1" customWidth="1"/>
    <col min="8470" max="8470" width="8.44140625" style="8" bestFit="1" customWidth="1"/>
    <col min="8471" max="8471" width="8" style="8" bestFit="1" customWidth="1"/>
    <col min="8472" max="8472" width="7.5546875" style="8" bestFit="1" customWidth="1"/>
    <col min="8473" max="8473" width="5.5546875" style="8" bestFit="1" customWidth="1"/>
    <col min="8474" max="8703" width="11.5546875" style="8"/>
    <col min="8704" max="8704" width="11.109375" style="8" bestFit="1" customWidth="1"/>
    <col min="8705" max="8705" width="10.33203125" style="8" bestFit="1" customWidth="1"/>
    <col min="8706" max="8706" width="7.109375" style="8" bestFit="1" customWidth="1"/>
    <col min="8707" max="8707" width="12.44140625" style="8" customWidth="1"/>
    <col min="8708" max="8708" width="6.6640625" style="8" bestFit="1" customWidth="1"/>
    <col min="8709" max="8709" width="5" style="8" bestFit="1" customWidth="1"/>
    <col min="8710" max="8710" width="5.33203125" style="8" bestFit="1" customWidth="1"/>
    <col min="8711" max="8711" width="3.109375" style="8" bestFit="1" customWidth="1"/>
    <col min="8712" max="8712" width="9" style="8" customWidth="1"/>
    <col min="8713" max="8713" width="7" style="8" bestFit="1" customWidth="1"/>
    <col min="8714" max="8714" width="6" style="8" bestFit="1" customWidth="1"/>
    <col min="8715" max="8715" width="16.109375" style="8" customWidth="1"/>
    <col min="8716" max="8716" width="5.44140625" style="8" bestFit="1" customWidth="1"/>
    <col min="8717" max="8717" width="17" style="8" customWidth="1"/>
    <col min="8718" max="8722" width="11.5546875" style="8"/>
    <col min="8723" max="8723" width="8.88671875" style="8" bestFit="1" customWidth="1"/>
    <col min="8724" max="8724" width="9.5546875" style="8" bestFit="1" customWidth="1"/>
    <col min="8725" max="8725" width="6.88671875" style="8" bestFit="1" customWidth="1"/>
    <col min="8726" max="8726" width="8.44140625" style="8" bestFit="1" customWidth="1"/>
    <col min="8727" max="8727" width="8" style="8" bestFit="1" customWidth="1"/>
    <col min="8728" max="8728" width="7.5546875" style="8" bestFit="1" customWidth="1"/>
    <col min="8729" max="8729" width="5.5546875" style="8" bestFit="1" customWidth="1"/>
    <col min="8730" max="8959" width="11.5546875" style="8"/>
    <col min="8960" max="8960" width="11.109375" style="8" bestFit="1" customWidth="1"/>
    <col min="8961" max="8961" width="10.33203125" style="8" bestFit="1" customWidth="1"/>
    <col min="8962" max="8962" width="7.109375" style="8" bestFit="1" customWidth="1"/>
    <col min="8963" max="8963" width="12.44140625" style="8" customWidth="1"/>
    <col min="8964" max="8964" width="6.6640625" style="8" bestFit="1" customWidth="1"/>
    <col min="8965" max="8965" width="5" style="8" bestFit="1" customWidth="1"/>
    <col min="8966" max="8966" width="5.33203125" style="8" bestFit="1" customWidth="1"/>
    <col min="8967" max="8967" width="3.109375" style="8" bestFit="1" customWidth="1"/>
    <col min="8968" max="8968" width="9" style="8" customWidth="1"/>
    <col min="8969" max="8969" width="7" style="8" bestFit="1" customWidth="1"/>
    <col min="8970" max="8970" width="6" style="8" bestFit="1" customWidth="1"/>
    <col min="8971" max="8971" width="16.109375" style="8" customWidth="1"/>
    <col min="8972" max="8972" width="5.44140625" style="8" bestFit="1" customWidth="1"/>
    <col min="8973" max="8973" width="17" style="8" customWidth="1"/>
    <col min="8974" max="8978" width="11.5546875" style="8"/>
    <col min="8979" max="8979" width="8.88671875" style="8" bestFit="1" customWidth="1"/>
    <col min="8980" max="8980" width="9.5546875" style="8" bestFit="1" customWidth="1"/>
    <col min="8981" max="8981" width="6.88671875" style="8" bestFit="1" customWidth="1"/>
    <col min="8982" max="8982" width="8.44140625" style="8" bestFit="1" customWidth="1"/>
    <col min="8983" max="8983" width="8" style="8" bestFit="1" customWidth="1"/>
    <col min="8984" max="8984" width="7.5546875" style="8" bestFit="1" customWidth="1"/>
    <col min="8985" max="8985" width="5.5546875" style="8" bestFit="1" customWidth="1"/>
    <col min="8986" max="9215" width="11.5546875" style="8"/>
    <col min="9216" max="9216" width="11.109375" style="8" bestFit="1" customWidth="1"/>
    <col min="9217" max="9217" width="10.33203125" style="8" bestFit="1" customWidth="1"/>
    <col min="9218" max="9218" width="7.109375" style="8" bestFit="1" customWidth="1"/>
    <col min="9219" max="9219" width="12.44140625" style="8" customWidth="1"/>
    <col min="9220" max="9220" width="6.6640625" style="8" bestFit="1" customWidth="1"/>
    <col min="9221" max="9221" width="5" style="8" bestFit="1" customWidth="1"/>
    <col min="9222" max="9222" width="5.33203125" style="8" bestFit="1" customWidth="1"/>
    <col min="9223" max="9223" width="3.109375" style="8" bestFit="1" customWidth="1"/>
    <col min="9224" max="9224" width="9" style="8" customWidth="1"/>
    <col min="9225" max="9225" width="7" style="8" bestFit="1" customWidth="1"/>
    <col min="9226" max="9226" width="6" style="8" bestFit="1" customWidth="1"/>
    <col min="9227" max="9227" width="16.109375" style="8" customWidth="1"/>
    <col min="9228" max="9228" width="5.44140625" style="8" bestFit="1" customWidth="1"/>
    <col min="9229" max="9229" width="17" style="8" customWidth="1"/>
    <col min="9230" max="9234" width="11.5546875" style="8"/>
    <col min="9235" max="9235" width="8.88671875" style="8" bestFit="1" customWidth="1"/>
    <col min="9236" max="9236" width="9.5546875" style="8" bestFit="1" customWidth="1"/>
    <col min="9237" max="9237" width="6.88671875" style="8" bestFit="1" customWidth="1"/>
    <col min="9238" max="9238" width="8.44140625" style="8" bestFit="1" customWidth="1"/>
    <col min="9239" max="9239" width="8" style="8" bestFit="1" customWidth="1"/>
    <col min="9240" max="9240" width="7.5546875" style="8" bestFit="1" customWidth="1"/>
    <col min="9241" max="9241" width="5.5546875" style="8" bestFit="1" customWidth="1"/>
    <col min="9242" max="9471" width="11.5546875" style="8"/>
    <col min="9472" max="9472" width="11.109375" style="8" bestFit="1" customWidth="1"/>
    <col min="9473" max="9473" width="10.33203125" style="8" bestFit="1" customWidth="1"/>
    <col min="9474" max="9474" width="7.109375" style="8" bestFit="1" customWidth="1"/>
    <col min="9475" max="9475" width="12.44140625" style="8" customWidth="1"/>
    <col min="9476" max="9476" width="6.6640625" style="8" bestFit="1" customWidth="1"/>
    <col min="9477" max="9477" width="5" style="8" bestFit="1" customWidth="1"/>
    <col min="9478" max="9478" width="5.33203125" style="8" bestFit="1" customWidth="1"/>
    <col min="9479" max="9479" width="3.109375" style="8" bestFit="1" customWidth="1"/>
    <col min="9480" max="9480" width="9" style="8" customWidth="1"/>
    <col min="9481" max="9481" width="7" style="8" bestFit="1" customWidth="1"/>
    <col min="9482" max="9482" width="6" style="8" bestFit="1" customWidth="1"/>
    <col min="9483" max="9483" width="16.109375" style="8" customWidth="1"/>
    <col min="9484" max="9484" width="5.44140625" style="8" bestFit="1" customWidth="1"/>
    <col min="9485" max="9485" width="17" style="8" customWidth="1"/>
    <col min="9486" max="9490" width="11.5546875" style="8"/>
    <col min="9491" max="9491" width="8.88671875" style="8" bestFit="1" customWidth="1"/>
    <col min="9492" max="9492" width="9.5546875" style="8" bestFit="1" customWidth="1"/>
    <col min="9493" max="9493" width="6.88671875" style="8" bestFit="1" customWidth="1"/>
    <col min="9494" max="9494" width="8.44140625" style="8" bestFit="1" customWidth="1"/>
    <col min="9495" max="9495" width="8" style="8" bestFit="1" customWidth="1"/>
    <col min="9496" max="9496" width="7.5546875" style="8" bestFit="1" customWidth="1"/>
    <col min="9497" max="9497" width="5.5546875" style="8" bestFit="1" customWidth="1"/>
    <col min="9498" max="9727" width="11.5546875" style="8"/>
    <col min="9728" max="9728" width="11.109375" style="8" bestFit="1" customWidth="1"/>
    <col min="9729" max="9729" width="10.33203125" style="8" bestFit="1" customWidth="1"/>
    <col min="9730" max="9730" width="7.109375" style="8" bestFit="1" customWidth="1"/>
    <col min="9731" max="9731" width="12.44140625" style="8" customWidth="1"/>
    <col min="9732" max="9732" width="6.6640625" style="8" bestFit="1" customWidth="1"/>
    <col min="9733" max="9733" width="5" style="8" bestFit="1" customWidth="1"/>
    <col min="9734" max="9734" width="5.33203125" style="8" bestFit="1" customWidth="1"/>
    <col min="9735" max="9735" width="3.109375" style="8" bestFit="1" customWidth="1"/>
    <col min="9736" max="9736" width="9" style="8" customWidth="1"/>
    <col min="9737" max="9737" width="7" style="8" bestFit="1" customWidth="1"/>
    <col min="9738" max="9738" width="6" style="8" bestFit="1" customWidth="1"/>
    <col min="9739" max="9739" width="16.109375" style="8" customWidth="1"/>
    <col min="9740" max="9740" width="5.44140625" style="8" bestFit="1" customWidth="1"/>
    <col min="9741" max="9741" width="17" style="8" customWidth="1"/>
    <col min="9742" max="9746" width="11.5546875" style="8"/>
    <col min="9747" max="9747" width="8.88671875" style="8" bestFit="1" customWidth="1"/>
    <col min="9748" max="9748" width="9.5546875" style="8" bestFit="1" customWidth="1"/>
    <col min="9749" max="9749" width="6.88671875" style="8" bestFit="1" customWidth="1"/>
    <col min="9750" max="9750" width="8.44140625" style="8" bestFit="1" customWidth="1"/>
    <col min="9751" max="9751" width="8" style="8" bestFit="1" customWidth="1"/>
    <col min="9752" max="9752" width="7.5546875" style="8" bestFit="1" customWidth="1"/>
    <col min="9753" max="9753" width="5.5546875" style="8" bestFit="1" customWidth="1"/>
    <col min="9754" max="9983" width="11.5546875" style="8"/>
    <col min="9984" max="9984" width="11.109375" style="8" bestFit="1" customWidth="1"/>
    <col min="9985" max="9985" width="10.33203125" style="8" bestFit="1" customWidth="1"/>
    <col min="9986" max="9986" width="7.109375" style="8" bestFit="1" customWidth="1"/>
    <col min="9987" max="9987" width="12.44140625" style="8" customWidth="1"/>
    <col min="9988" max="9988" width="6.6640625" style="8" bestFit="1" customWidth="1"/>
    <col min="9989" max="9989" width="5" style="8" bestFit="1" customWidth="1"/>
    <col min="9990" max="9990" width="5.33203125" style="8" bestFit="1" customWidth="1"/>
    <col min="9991" max="9991" width="3.109375" style="8" bestFit="1" customWidth="1"/>
    <col min="9992" max="9992" width="9" style="8" customWidth="1"/>
    <col min="9993" max="9993" width="7" style="8" bestFit="1" customWidth="1"/>
    <col min="9994" max="9994" width="6" style="8" bestFit="1" customWidth="1"/>
    <col min="9995" max="9995" width="16.109375" style="8" customWidth="1"/>
    <col min="9996" max="9996" width="5.44140625" style="8" bestFit="1" customWidth="1"/>
    <col min="9997" max="9997" width="17" style="8" customWidth="1"/>
    <col min="9998" max="10002" width="11.5546875" style="8"/>
    <col min="10003" max="10003" width="8.88671875" style="8" bestFit="1" customWidth="1"/>
    <col min="10004" max="10004" width="9.5546875" style="8" bestFit="1" customWidth="1"/>
    <col min="10005" max="10005" width="6.88671875" style="8" bestFit="1" customWidth="1"/>
    <col min="10006" max="10006" width="8.44140625" style="8" bestFit="1" customWidth="1"/>
    <col min="10007" max="10007" width="8" style="8" bestFit="1" customWidth="1"/>
    <col min="10008" max="10008" width="7.5546875" style="8" bestFit="1" customWidth="1"/>
    <col min="10009" max="10009" width="5.5546875" style="8" bestFit="1" customWidth="1"/>
    <col min="10010" max="10239" width="11.5546875" style="8"/>
    <col min="10240" max="10240" width="11.109375" style="8" bestFit="1" customWidth="1"/>
    <col min="10241" max="10241" width="10.33203125" style="8" bestFit="1" customWidth="1"/>
    <col min="10242" max="10242" width="7.109375" style="8" bestFit="1" customWidth="1"/>
    <col min="10243" max="10243" width="12.44140625" style="8" customWidth="1"/>
    <col min="10244" max="10244" width="6.6640625" style="8" bestFit="1" customWidth="1"/>
    <col min="10245" max="10245" width="5" style="8" bestFit="1" customWidth="1"/>
    <col min="10246" max="10246" width="5.33203125" style="8" bestFit="1" customWidth="1"/>
    <col min="10247" max="10247" width="3.109375" style="8" bestFit="1" customWidth="1"/>
    <col min="10248" max="10248" width="9" style="8" customWidth="1"/>
    <col min="10249" max="10249" width="7" style="8" bestFit="1" customWidth="1"/>
    <col min="10250" max="10250" width="6" style="8" bestFit="1" customWidth="1"/>
    <col min="10251" max="10251" width="16.109375" style="8" customWidth="1"/>
    <col min="10252" max="10252" width="5.44140625" style="8" bestFit="1" customWidth="1"/>
    <col min="10253" max="10253" width="17" style="8" customWidth="1"/>
    <col min="10254" max="10258" width="11.5546875" style="8"/>
    <col min="10259" max="10259" width="8.88671875" style="8" bestFit="1" customWidth="1"/>
    <col min="10260" max="10260" width="9.5546875" style="8" bestFit="1" customWidth="1"/>
    <col min="10261" max="10261" width="6.88671875" style="8" bestFit="1" customWidth="1"/>
    <col min="10262" max="10262" width="8.44140625" style="8" bestFit="1" customWidth="1"/>
    <col min="10263" max="10263" width="8" style="8" bestFit="1" customWidth="1"/>
    <col min="10264" max="10264" width="7.5546875" style="8" bestFit="1" customWidth="1"/>
    <col min="10265" max="10265" width="5.5546875" style="8" bestFit="1" customWidth="1"/>
    <col min="10266" max="10495" width="11.5546875" style="8"/>
    <col min="10496" max="10496" width="11.109375" style="8" bestFit="1" customWidth="1"/>
    <col min="10497" max="10497" width="10.33203125" style="8" bestFit="1" customWidth="1"/>
    <col min="10498" max="10498" width="7.109375" style="8" bestFit="1" customWidth="1"/>
    <col min="10499" max="10499" width="12.44140625" style="8" customWidth="1"/>
    <col min="10500" max="10500" width="6.6640625" style="8" bestFit="1" customWidth="1"/>
    <col min="10501" max="10501" width="5" style="8" bestFit="1" customWidth="1"/>
    <col min="10502" max="10502" width="5.33203125" style="8" bestFit="1" customWidth="1"/>
    <col min="10503" max="10503" width="3.109375" style="8" bestFit="1" customWidth="1"/>
    <col min="10504" max="10504" width="9" style="8" customWidth="1"/>
    <col min="10505" max="10505" width="7" style="8" bestFit="1" customWidth="1"/>
    <col min="10506" max="10506" width="6" style="8" bestFit="1" customWidth="1"/>
    <col min="10507" max="10507" width="16.109375" style="8" customWidth="1"/>
    <col min="10508" max="10508" width="5.44140625" style="8" bestFit="1" customWidth="1"/>
    <col min="10509" max="10509" width="17" style="8" customWidth="1"/>
    <col min="10510" max="10514" width="11.5546875" style="8"/>
    <col min="10515" max="10515" width="8.88671875" style="8" bestFit="1" customWidth="1"/>
    <col min="10516" max="10516" width="9.5546875" style="8" bestFit="1" customWidth="1"/>
    <col min="10517" max="10517" width="6.88671875" style="8" bestFit="1" customWidth="1"/>
    <col min="10518" max="10518" width="8.44140625" style="8" bestFit="1" customWidth="1"/>
    <col min="10519" max="10519" width="8" style="8" bestFit="1" customWidth="1"/>
    <col min="10520" max="10520" width="7.5546875" style="8" bestFit="1" customWidth="1"/>
    <col min="10521" max="10521" width="5.5546875" style="8" bestFit="1" customWidth="1"/>
    <col min="10522" max="10751" width="11.5546875" style="8"/>
    <col min="10752" max="10752" width="11.109375" style="8" bestFit="1" customWidth="1"/>
    <col min="10753" max="10753" width="10.33203125" style="8" bestFit="1" customWidth="1"/>
    <col min="10754" max="10754" width="7.109375" style="8" bestFit="1" customWidth="1"/>
    <col min="10755" max="10755" width="12.44140625" style="8" customWidth="1"/>
    <col min="10756" max="10756" width="6.6640625" style="8" bestFit="1" customWidth="1"/>
    <col min="10757" max="10757" width="5" style="8" bestFit="1" customWidth="1"/>
    <col min="10758" max="10758" width="5.33203125" style="8" bestFit="1" customWidth="1"/>
    <col min="10759" max="10759" width="3.109375" style="8" bestFit="1" customWidth="1"/>
    <col min="10760" max="10760" width="9" style="8" customWidth="1"/>
    <col min="10761" max="10761" width="7" style="8" bestFit="1" customWidth="1"/>
    <col min="10762" max="10762" width="6" style="8" bestFit="1" customWidth="1"/>
    <col min="10763" max="10763" width="16.109375" style="8" customWidth="1"/>
    <col min="10764" max="10764" width="5.44140625" style="8" bestFit="1" customWidth="1"/>
    <col min="10765" max="10765" width="17" style="8" customWidth="1"/>
    <col min="10766" max="10770" width="11.5546875" style="8"/>
    <col min="10771" max="10771" width="8.88671875" style="8" bestFit="1" customWidth="1"/>
    <col min="10772" max="10772" width="9.5546875" style="8" bestFit="1" customWidth="1"/>
    <col min="10773" max="10773" width="6.88671875" style="8" bestFit="1" customWidth="1"/>
    <col min="10774" max="10774" width="8.44140625" style="8" bestFit="1" customWidth="1"/>
    <col min="10775" max="10775" width="8" style="8" bestFit="1" customWidth="1"/>
    <col min="10776" max="10776" width="7.5546875" style="8" bestFit="1" customWidth="1"/>
    <col min="10777" max="10777" width="5.5546875" style="8" bestFit="1" customWidth="1"/>
    <col min="10778" max="11007" width="11.5546875" style="8"/>
    <col min="11008" max="11008" width="11.109375" style="8" bestFit="1" customWidth="1"/>
    <col min="11009" max="11009" width="10.33203125" style="8" bestFit="1" customWidth="1"/>
    <col min="11010" max="11010" width="7.109375" style="8" bestFit="1" customWidth="1"/>
    <col min="11011" max="11011" width="12.44140625" style="8" customWidth="1"/>
    <col min="11012" max="11012" width="6.6640625" style="8" bestFit="1" customWidth="1"/>
    <col min="11013" max="11013" width="5" style="8" bestFit="1" customWidth="1"/>
    <col min="11014" max="11014" width="5.33203125" style="8" bestFit="1" customWidth="1"/>
    <col min="11015" max="11015" width="3.109375" style="8" bestFit="1" customWidth="1"/>
    <col min="11016" max="11016" width="9" style="8" customWidth="1"/>
    <col min="11017" max="11017" width="7" style="8" bestFit="1" customWidth="1"/>
    <col min="11018" max="11018" width="6" style="8" bestFit="1" customWidth="1"/>
    <col min="11019" max="11019" width="16.109375" style="8" customWidth="1"/>
    <col min="11020" max="11020" width="5.44140625" style="8" bestFit="1" customWidth="1"/>
    <col min="11021" max="11021" width="17" style="8" customWidth="1"/>
    <col min="11022" max="11026" width="11.5546875" style="8"/>
    <col min="11027" max="11027" width="8.88671875" style="8" bestFit="1" customWidth="1"/>
    <col min="11028" max="11028" width="9.5546875" style="8" bestFit="1" customWidth="1"/>
    <col min="11029" max="11029" width="6.88671875" style="8" bestFit="1" customWidth="1"/>
    <col min="11030" max="11030" width="8.44140625" style="8" bestFit="1" customWidth="1"/>
    <col min="11031" max="11031" width="8" style="8" bestFit="1" customWidth="1"/>
    <col min="11032" max="11032" width="7.5546875" style="8" bestFit="1" customWidth="1"/>
    <col min="11033" max="11033" width="5.5546875" style="8" bestFit="1" customWidth="1"/>
    <col min="11034" max="11263" width="11.5546875" style="8"/>
    <col min="11264" max="11264" width="11.109375" style="8" bestFit="1" customWidth="1"/>
    <col min="11265" max="11265" width="10.33203125" style="8" bestFit="1" customWidth="1"/>
    <col min="11266" max="11266" width="7.109375" style="8" bestFit="1" customWidth="1"/>
    <col min="11267" max="11267" width="12.44140625" style="8" customWidth="1"/>
    <col min="11268" max="11268" width="6.6640625" style="8" bestFit="1" customWidth="1"/>
    <col min="11269" max="11269" width="5" style="8" bestFit="1" customWidth="1"/>
    <col min="11270" max="11270" width="5.33203125" style="8" bestFit="1" customWidth="1"/>
    <col min="11271" max="11271" width="3.109375" style="8" bestFit="1" customWidth="1"/>
    <col min="11272" max="11272" width="9" style="8" customWidth="1"/>
    <col min="11273" max="11273" width="7" style="8" bestFit="1" customWidth="1"/>
    <col min="11274" max="11274" width="6" style="8" bestFit="1" customWidth="1"/>
    <col min="11275" max="11275" width="16.109375" style="8" customWidth="1"/>
    <col min="11276" max="11276" width="5.44140625" style="8" bestFit="1" customWidth="1"/>
    <col min="11277" max="11277" width="17" style="8" customWidth="1"/>
    <col min="11278" max="11282" width="11.5546875" style="8"/>
    <col min="11283" max="11283" width="8.88671875" style="8" bestFit="1" customWidth="1"/>
    <col min="11284" max="11284" width="9.5546875" style="8" bestFit="1" customWidth="1"/>
    <col min="11285" max="11285" width="6.88671875" style="8" bestFit="1" customWidth="1"/>
    <col min="11286" max="11286" width="8.44140625" style="8" bestFit="1" customWidth="1"/>
    <col min="11287" max="11287" width="8" style="8" bestFit="1" customWidth="1"/>
    <col min="11288" max="11288" width="7.5546875" style="8" bestFit="1" customWidth="1"/>
    <col min="11289" max="11289" width="5.5546875" style="8" bestFit="1" customWidth="1"/>
    <col min="11290" max="11519" width="11.5546875" style="8"/>
    <col min="11520" max="11520" width="11.109375" style="8" bestFit="1" customWidth="1"/>
    <col min="11521" max="11521" width="10.33203125" style="8" bestFit="1" customWidth="1"/>
    <col min="11522" max="11522" width="7.109375" style="8" bestFit="1" customWidth="1"/>
    <col min="11523" max="11523" width="12.44140625" style="8" customWidth="1"/>
    <col min="11524" max="11524" width="6.6640625" style="8" bestFit="1" customWidth="1"/>
    <col min="11525" max="11525" width="5" style="8" bestFit="1" customWidth="1"/>
    <col min="11526" max="11526" width="5.33203125" style="8" bestFit="1" customWidth="1"/>
    <col min="11527" max="11527" width="3.109375" style="8" bestFit="1" customWidth="1"/>
    <col min="11528" max="11528" width="9" style="8" customWidth="1"/>
    <col min="11529" max="11529" width="7" style="8" bestFit="1" customWidth="1"/>
    <col min="11530" max="11530" width="6" style="8" bestFit="1" customWidth="1"/>
    <col min="11531" max="11531" width="16.109375" style="8" customWidth="1"/>
    <col min="11532" max="11532" width="5.44140625" style="8" bestFit="1" customWidth="1"/>
    <col min="11533" max="11533" width="17" style="8" customWidth="1"/>
    <col min="11534" max="11538" width="11.5546875" style="8"/>
    <col min="11539" max="11539" width="8.88671875" style="8" bestFit="1" customWidth="1"/>
    <col min="11540" max="11540" width="9.5546875" style="8" bestFit="1" customWidth="1"/>
    <col min="11541" max="11541" width="6.88671875" style="8" bestFit="1" customWidth="1"/>
    <col min="11542" max="11542" width="8.44140625" style="8" bestFit="1" customWidth="1"/>
    <col min="11543" max="11543" width="8" style="8" bestFit="1" customWidth="1"/>
    <col min="11544" max="11544" width="7.5546875" style="8" bestFit="1" customWidth="1"/>
    <col min="11545" max="11545" width="5.5546875" style="8" bestFit="1" customWidth="1"/>
    <col min="11546" max="11775" width="11.5546875" style="8"/>
    <col min="11776" max="11776" width="11.109375" style="8" bestFit="1" customWidth="1"/>
    <col min="11777" max="11777" width="10.33203125" style="8" bestFit="1" customWidth="1"/>
    <col min="11778" max="11778" width="7.109375" style="8" bestFit="1" customWidth="1"/>
    <col min="11779" max="11779" width="12.44140625" style="8" customWidth="1"/>
    <col min="11780" max="11780" width="6.6640625" style="8" bestFit="1" customWidth="1"/>
    <col min="11781" max="11781" width="5" style="8" bestFit="1" customWidth="1"/>
    <col min="11782" max="11782" width="5.33203125" style="8" bestFit="1" customWidth="1"/>
    <col min="11783" max="11783" width="3.109375" style="8" bestFit="1" customWidth="1"/>
    <col min="11784" max="11784" width="9" style="8" customWidth="1"/>
    <col min="11785" max="11785" width="7" style="8" bestFit="1" customWidth="1"/>
    <col min="11786" max="11786" width="6" style="8" bestFit="1" customWidth="1"/>
    <col min="11787" max="11787" width="16.109375" style="8" customWidth="1"/>
    <col min="11788" max="11788" width="5.44140625" style="8" bestFit="1" customWidth="1"/>
    <col min="11789" max="11789" width="17" style="8" customWidth="1"/>
    <col min="11790" max="11794" width="11.5546875" style="8"/>
    <col min="11795" max="11795" width="8.88671875" style="8" bestFit="1" customWidth="1"/>
    <col min="11796" max="11796" width="9.5546875" style="8" bestFit="1" customWidth="1"/>
    <col min="11797" max="11797" width="6.88671875" style="8" bestFit="1" customWidth="1"/>
    <col min="11798" max="11798" width="8.44140625" style="8" bestFit="1" customWidth="1"/>
    <col min="11799" max="11799" width="8" style="8" bestFit="1" customWidth="1"/>
    <col min="11800" max="11800" width="7.5546875" style="8" bestFit="1" customWidth="1"/>
    <col min="11801" max="11801" width="5.5546875" style="8" bestFit="1" customWidth="1"/>
    <col min="11802" max="12031" width="11.5546875" style="8"/>
    <col min="12032" max="12032" width="11.109375" style="8" bestFit="1" customWidth="1"/>
    <col min="12033" max="12033" width="10.33203125" style="8" bestFit="1" customWidth="1"/>
    <col min="12034" max="12034" width="7.109375" style="8" bestFit="1" customWidth="1"/>
    <col min="12035" max="12035" width="12.44140625" style="8" customWidth="1"/>
    <col min="12036" max="12036" width="6.6640625" style="8" bestFit="1" customWidth="1"/>
    <col min="12037" max="12037" width="5" style="8" bestFit="1" customWidth="1"/>
    <col min="12038" max="12038" width="5.33203125" style="8" bestFit="1" customWidth="1"/>
    <col min="12039" max="12039" width="3.109375" style="8" bestFit="1" customWidth="1"/>
    <col min="12040" max="12040" width="9" style="8" customWidth="1"/>
    <col min="12041" max="12041" width="7" style="8" bestFit="1" customWidth="1"/>
    <col min="12042" max="12042" width="6" style="8" bestFit="1" customWidth="1"/>
    <col min="12043" max="12043" width="16.109375" style="8" customWidth="1"/>
    <col min="12044" max="12044" width="5.44140625" style="8" bestFit="1" customWidth="1"/>
    <col min="12045" max="12045" width="17" style="8" customWidth="1"/>
    <col min="12046" max="12050" width="11.5546875" style="8"/>
    <col min="12051" max="12051" width="8.88671875" style="8" bestFit="1" customWidth="1"/>
    <col min="12052" max="12052" width="9.5546875" style="8" bestFit="1" customWidth="1"/>
    <col min="12053" max="12053" width="6.88671875" style="8" bestFit="1" customWidth="1"/>
    <col min="12054" max="12054" width="8.44140625" style="8" bestFit="1" customWidth="1"/>
    <col min="12055" max="12055" width="8" style="8" bestFit="1" customWidth="1"/>
    <col min="12056" max="12056" width="7.5546875" style="8" bestFit="1" customWidth="1"/>
    <col min="12057" max="12057" width="5.5546875" style="8" bestFit="1" customWidth="1"/>
    <col min="12058" max="12287" width="11.5546875" style="8"/>
    <col min="12288" max="12288" width="11.109375" style="8" bestFit="1" customWidth="1"/>
    <col min="12289" max="12289" width="10.33203125" style="8" bestFit="1" customWidth="1"/>
    <col min="12290" max="12290" width="7.109375" style="8" bestFit="1" customWidth="1"/>
    <col min="12291" max="12291" width="12.44140625" style="8" customWidth="1"/>
    <col min="12292" max="12292" width="6.6640625" style="8" bestFit="1" customWidth="1"/>
    <col min="12293" max="12293" width="5" style="8" bestFit="1" customWidth="1"/>
    <col min="12294" max="12294" width="5.33203125" style="8" bestFit="1" customWidth="1"/>
    <col min="12295" max="12295" width="3.109375" style="8" bestFit="1" customWidth="1"/>
    <col min="12296" max="12296" width="9" style="8" customWidth="1"/>
    <col min="12297" max="12297" width="7" style="8" bestFit="1" customWidth="1"/>
    <col min="12298" max="12298" width="6" style="8" bestFit="1" customWidth="1"/>
    <col min="12299" max="12299" width="16.109375" style="8" customWidth="1"/>
    <col min="12300" max="12300" width="5.44140625" style="8" bestFit="1" customWidth="1"/>
    <col min="12301" max="12301" width="17" style="8" customWidth="1"/>
    <col min="12302" max="12306" width="11.5546875" style="8"/>
    <col min="12307" max="12307" width="8.88671875" style="8" bestFit="1" customWidth="1"/>
    <col min="12308" max="12308" width="9.5546875" style="8" bestFit="1" customWidth="1"/>
    <col min="12309" max="12309" width="6.88671875" style="8" bestFit="1" customWidth="1"/>
    <col min="12310" max="12310" width="8.44140625" style="8" bestFit="1" customWidth="1"/>
    <col min="12311" max="12311" width="8" style="8" bestFit="1" customWidth="1"/>
    <col min="12312" max="12312" width="7.5546875" style="8" bestFit="1" customWidth="1"/>
    <col min="12313" max="12313" width="5.5546875" style="8" bestFit="1" customWidth="1"/>
    <col min="12314" max="12543" width="11.5546875" style="8"/>
    <col min="12544" max="12544" width="11.109375" style="8" bestFit="1" customWidth="1"/>
    <col min="12545" max="12545" width="10.33203125" style="8" bestFit="1" customWidth="1"/>
    <col min="12546" max="12546" width="7.109375" style="8" bestFit="1" customWidth="1"/>
    <col min="12547" max="12547" width="12.44140625" style="8" customWidth="1"/>
    <col min="12548" max="12548" width="6.6640625" style="8" bestFit="1" customWidth="1"/>
    <col min="12549" max="12549" width="5" style="8" bestFit="1" customWidth="1"/>
    <col min="12550" max="12550" width="5.33203125" style="8" bestFit="1" customWidth="1"/>
    <col min="12551" max="12551" width="3.109375" style="8" bestFit="1" customWidth="1"/>
    <col min="12552" max="12552" width="9" style="8" customWidth="1"/>
    <col min="12553" max="12553" width="7" style="8" bestFit="1" customWidth="1"/>
    <col min="12554" max="12554" width="6" style="8" bestFit="1" customWidth="1"/>
    <col min="12555" max="12555" width="16.109375" style="8" customWidth="1"/>
    <col min="12556" max="12556" width="5.44140625" style="8" bestFit="1" customWidth="1"/>
    <col min="12557" max="12557" width="17" style="8" customWidth="1"/>
    <col min="12558" max="12562" width="11.5546875" style="8"/>
    <col min="12563" max="12563" width="8.88671875" style="8" bestFit="1" customWidth="1"/>
    <col min="12564" max="12564" width="9.5546875" style="8" bestFit="1" customWidth="1"/>
    <col min="12565" max="12565" width="6.88671875" style="8" bestFit="1" customWidth="1"/>
    <col min="12566" max="12566" width="8.44140625" style="8" bestFit="1" customWidth="1"/>
    <col min="12567" max="12567" width="8" style="8" bestFit="1" customWidth="1"/>
    <col min="12568" max="12568" width="7.5546875" style="8" bestFit="1" customWidth="1"/>
    <col min="12569" max="12569" width="5.5546875" style="8" bestFit="1" customWidth="1"/>
    <col min="12570" max="12799" width="11.5546875" style="8"/>
    <col min="12800" max="12800" width="11.109375" style="8" bestFit="1" customWidth="1"/>
    <col min="12801" max="12801" width="10.33203125" style="8" bestFit="1" customWidth="1"/>
    <col min="12802" max="12802" width="7.109375" style="8" bestFit="1" customWidth="1"/>
    <col min="12803" max="12803" width="12.44140625" style="8" customWidth="1"/>
    <col min="12804" max="12804" width="6.6640625" style="8" bestFit="1" customWidth="1"/>
    <col min="12805" max="12805" width="5" style="8" bestFit="1" customWidth="1"/>
    <col min="12806" max="12806" width="5.33203125" style="8" bestFit="1" customWidth="1"/>
    <col min="12807" max="12807" width="3.109375" style="8" bestFit="1" customWidth="1"/>
    <col min="12808" max="12808" width="9" style="8" customWidth="1"/>
    <col min="12809" max="12809" width="7" style="8" bestFit="1" customWidth="1"/>
    <col min="12810" max="12810" width="6" style="8" bestFit="1" customWidth="1"/>
    <col min="12811" max="12811" width="16.109375" style="8" customWidth="1"/>
    <col min="12812" max="12812" width="5.44140625" style="8" bestFit="1" customWidth="1"/>
    <col min="12813" max="12813" width="17" style="8" customWidth="1"/>
    <col min="12814" max="12818" width="11.5546875" style="8"/>
    <col min="12819" max="12819" width="8.88671875" style="8" bestFit="1" customWidth="1"/>
    <col min="12820" max="12820" width="9.5546875" style="8" bestFit="1" customWidth="1"/>
    <col min="12821" max="12821" width="6.88671875" style="8" bestFit="1" customWidth="1"/>
    <col min="12822" max="12822" width="8.44140625" style="8" bestFit="1" customWidth="1"/>
    <col min="12823" max="12823" width="8" style="8" bestFit="1" customWidth="1"/>
    <col min="12824" max="12824" width="7.5546875" style="8" bestFit="1" customWidth="1"/>
    <col min="12825" max="12825" width="5.5546875" style="8" bestFit="1" customWidth="1"/>
    <col min="12826" max="13055" width="11.5546875" style="8"/>
    <col min="13056" max="13056" width="11.109375" style="8" bestFit="1" customWidth="1"/>
    <col min="13057" max="13057" width="10.33203125" style="8" bestFit="1" customWidth="1"/>
    <col min="13058" max="13058" width="7.109375" style="8" bestFit="1" customWidth="1"/>
    <col min="13059" max="13059" width="12.44140625" style="8" customWidth="1"/>
    <col min="13060" max="13060" width="6.6640625" style="8" bestFit="1" customWidth="1"/>
    <col min="13061" max="13061" width="5" style="8" bestFit="1" customWidth="1"/>
    <col min="13062" max="13062" width="5.33203125" style="8" bestFit="1" customWidth="1"/>
    <col min="13063" max="13063" width="3.109375" style="8" bestFit="1" customWidth="1"/>
    <col min="13064" max="13064" width="9" style="8" customWidth="1"/>
    <col min="13065" max="13065" width="7" style="8" bestFit="1" customWidth="1"/>
    <col min="13066" max="13066" width="6" style="8" bestFit="1" customWidth="1"/>
    <col min="13067" max="13067" width="16.109375" style="8" customWidth="1"/>
    <col min="13068" max="13068" width="5.44140625" style="8" bestFit="1" customWidth="1"/>
    <col min="13069" max="13069" width="17" style="8" customWidth="1"/>
    <col min="13070" max="13074" width="11.5546875" style="8"/>
    <col min="13075" max="13075" width="8.88671875" style="8" bestFit="1" customWidth="1"/>
    <col min="13076" max="13076" width="9.5546875" style="8" bestFit="1" customWidth="1"/>
    <col min="13077" max="13077" width="6.88671875" style="8" bestFit="1" customWidth="1"/>
    <col min="13078" max="13078" width="8.44140625" style="8" bestFit="1" customWidth="1"/>
    <col min="13079" max="13079" width="8" style="8" bestFit="1" customWidth="1"/>
    <col min="13080" max="13080" width="7.5546875" style="8" bestFit="1" customWidth="1"/>
    <col min="13081" max="13081" width="5.5546875" style="8" bestFit="1" customWidth="1"/>
    <col min="13082" max="13311" width="11.5546875" style="8"/>
    <col min="13312" max="13312" width="11.109375" style="8" bestFit="1" customWidth="1"/>
    <col min="13313" max="13313" width="10.33203125" style="8" bestFit="1" customWidth="1"/>
    <col min="13314" max="13314" width="7.109375" style="8" bestFit="1" customWidth="1"/>
    <col min="13315" max="13315" width="12.44140625" style="8" customWidth="1"/>
    <col min="13316" max="13316" width="6.6640625" style="8" bestFit="1" customWidth="1"/>
    <col min="13317" max="13317" width="5" style="8" bestFit="1" customWidth="1"/>
    <col min="13318" max="13318" width="5.33203125" style="8" bestFit="1" customWidth="1"/>
    <col min="13319" max="13319" width="3.109375" style="8" bestFit="1" customWidth="1"/>
    <col min="13320" max="13320" width="9" style="8" customWidth="1"/>
    <col min="13321" max="13321" width="7" style="8" bestFit="1" customWidth="1"/>
    <col min="13322" max="13322" width="6" style="8" bestFit="1" customWidth="1"/>
    <col min="13323" max="13323" width="16.109375" style="8" customWidth="1"/>
    <col min="13324" max="13324" width="5.44140625" style="8" bestFit="1" customWidth="1"/>
    <col min="13325" max="13325" width="17" style="8" customWidth="1"/>
    <col min="13326" max="13330" width="11.5546875" style="8"/>
    <col min="13331" max="13331" width="8.88671875" style="8" bestFit="1" customWidth="1"/>
    <col min="13332" max="13332" width="9.5546875" style="8" bestFit="1" customWidth="1"/>
    <col min="13333" max="13333" width="6.88671875" style="8" bestFit="1" customWidth="1"/>
    <col min="13334" max="13334" width="8.44140625" style="8" bestFit="1" customWidth="1"/>
    <col min="13335" max="13335" width="8" style="8" bestFit="1" customWidth="1"/>
    <col min="13336" max="13336" width="7.5546875" style="8" bestFit="1" customWidth="1"/>
    <col min="13337" max="13337" width="5.5546875" style="8" bestFit="1" customWidth="1"/>
    <col min="13338" max="13567" width="11.5546875" style="8"/>
    <col min="13568" max="13568" width="11.109375" style="8" bestFit="1" customWidth="1"/>
    <col min="13569" max="13569" width="10.33203125" style="8" bestFit="1" customWidth="1"/>
    <col min="13570" max="13570" width="7.109375" style="8" bestFit="1" customWidth="1"/>
    <col min="13571" max="13571" width="12.44140625" style="8" customWidth="1"/>
    <col min="13572" max="13572" width="6.6640625" style="8" bestFit="1" customWidth="1"/>
    <col min="13573" max="13573" width="5" style="8" bestFit="1" customWidth="1"/>
    <col min="13574" max="13574" width="5.33203125" style="8" bestFit="1" customWidth="1"/>
    <col min="13575" max="13575" width="3.109375" style="8" bestFit="1" customWidth="1"/>
    <col min="13576" max="13576" width="9" style="8" customWidth="1"/>
    <col min="13577" max="13577" width="7" style="8" bestFit="1" customWidth="1"/>
    <col min="13578" max="13578" width="6" style="8" bestFit="1" customWidth="1"/>
    <col min="13579" max="13579" width="16.109375" style="8" customWidth="1"/>
    <col min="13580" max="13580" width="5.44140625" style="8" bestFit="1" customWidth="1"/>
    <col min="13581" max="13581" width="17" style="8" customWidth="1"/>
    <col min="13582" max="13586" width="11.5546875" style="8"/>
    <col min="13587" max="13587" width="8.88671875" style="8" bestFit="1" customWidth="1"/>
    <col min="13588" max="13588" width="9.5546875" style="8" bestFit="1" customWidth="1"/>
    <col min="13589" max="13589" width="6.88671875" style="8" bestFit="1" customWidth="1"/>
    <col min="13590" max="13590" width="8.44140625" style="8" bestFit="1" customWidth="1"/>
    <col min="13591" max="13591" width="8" style="8" bestFit="1" customWidth="1"/>
    <col min="13592" max="13592" width="7.5546875" style="8" bestFit="1" customWidth="1"/>
    <col min="13593" max="13593" width="5.5546875" style="8" bestFit="1" customWidth="1"/>
    <col min="13594" max="13823" width="11.5546875" style="8"/>
    <col min="13824" max="13824" width="11.109375" style="8" bestFit="1" customWidth="1"/>
    <col min="13825" max="13825" width="10.33203125" style="8" bestFit="1" customWidth="1"/>
    <col min="13826" max="13826" width="7.109375" style="8" bestFit="1" customWidth="1"/>
    <col min="13827" max="13827" width="12.44140625" style="8" customWidth="1"/>
    <col min="13828" max="13828" width="6.6640625" style="8" bestFit="1" customWidth="1"/>
    <col min="13829" max="13829" width="5" style="8" bestFit="1" customWidth="1"/>
    <col min="13830" max="13830" width="5.33203125" style="8" bestFit="1" customWidth="1"/>
    <col min="13831" max="13831" width="3.109375" style="8" bestFit="1" customWidth="1"/>
    <col min="13832" max="13832" width="9" style="8" customWidth="1"/>
    <col min="13833" max="13833" width="7" style="8" bestFit="1" customWidth="1"/>
    <col min="13834" max="13834" width="6" style="8" bestFit="1" customWidth="1"/>
    <col min="13835" max="13835" width="16.109375" style="8" customWidth="1"/>
    <col min="13836" max="13836" width="5.44140625" style="8" bestFit="1" customWidth="1"/>
    <col min="13837" max="13837" width="17" style="8" customWidth="1"/>
    <col min="13838" max="13842" width="11.5546875" style="8"/>
    <col min="13843" max="13843" width="8.88671875" style="8" bestFit="1" customWidth="1"/>
    <col min="13844" max="13844" width="9.5546875" style="8" bestFit="1" customWidth="1"/>
    <col min="13845" max="13845" width="6.88671875" style="8" bestFit="1" customWidth="1"/>
    <col min="13846" max="13846" width="8.44140625" style="8" bestFit="1" customWidth="1"/>
    <col min="13847" max="13847" width="8" style="8" bestFit="1" customWidth="1"/>
    <col min="13848" max="13848" width="7.5546875" style="8" bestFit="1" customWidth="1"/>
    <col min="13849" max="13849" width="5.5546875" style="8" bestFit="1" customWidth="1"/>
    <col min="13850" max="14079" width="11.5546875" style="8"/>
    <col min="14080" max="14080" width="11.109375" style="8" bestFit="1" customWidth="1"/>
    <col min="14081" max="14081" width="10.33203125" style="8" bestFit="1" customWidth="1"/>
    <col min="14082" max="14082" width="7.109375" style="8" bestFit="1" customWidth="1"/>
    <col min="14083" max="14083" width="12.44140625" style="8" customWidth="1"/>
    <col min="14084" max="14084" width="6.6640625" style="8" bestFit="1" customWidth="1"/>
    <col min="14085" max="14085" width="5" style="8" bestFit="1" customWidth="1"/>
    <col min="14086" max="14086" width="5.33203125" style="8" bestFit="1" customWidth="1"/>
    <col min="14087" max="14087" width="3.109375" style="8" bestFit="1" customWidth="1"/>
    <col min="14088" max="14088" width="9" style="8" customWidth="1"/>
    <col min="14089" max="14089" width="7" style="8" bestFit="1" customWidth="1"/>
    <col min="14090" max="14090" width="6" style="8" bestFit="1" customWidth="1"/>
    <col min="14091" max="14091" width="16.109375" style="8" customWidth="1"/>
    <col min="14092" max="14092" width="5.44140625" style="8" bestFit="1" customWidth="1"/>
    <col min="14093" max="14093" width="17" style="8" customWidth="1"/>
    <col min="14094" max="14098" width="11.5546875" style="8"/>
    <col min="14099" max="14099" width="8.88671875" style="8" bestFit="1" customWidth="1"/>
    <col min="14100" max="14100" width="9.5546875" style="8" bestFit="1" customWidth="1"/>
    <col min="14101" max="14101" width="6.88671875" style="8" bestFit="1" customWidth="1"/>
    <col min="14102" max="14102" width="8.44140625" style="8" bestFit="1" customWidth="1"/>
    <col min="14103" max="14103" width="8" style="8" bestFit="1" customWidth="1"/>
    <col min="14104" max="14104" width="7.5546875" style="8" bestFit="1" customWidth="1"/>
    <col min="14105" max="14105" width="5.5546875" style="8" bestFit="1" customWidth="1"/>
    <col min="14106" max="14335" width="11.5546875" style="8"/>
    <col min="14336" max="14336" width="11.109375" style="8" bestFit="1" customWidth="1"/>
    <col min="14337" max="14337" width="10.33203125" style="8" bestFit="1" customWidth="1"/>
    <col min="14338" max="14338" width="7.109375" style="8" bestFit="1" customWidth="1"/>
    <col min="14339" max="14339" width="12.44140625" style="8" customWidth="1"/>
    <col min="14340" max="14340" width="6.6640625" style="8" bestFit="1" customWidth="1"/>
    <col min="14341" max="14341" width="5" style="8" bestFit="1" customWidth="1"/>
    <col min="14342" max="14342" width="5.33203125" style="8" bestFit="1" customWidth="1"/>
    <col min="14343" max="14343" width="3.109375" style="8" bestFit="1" customWidth="1"/>
    <col min="14344" max="14344" width="9" style="8" customWidth="1"/>
    <col min="14345" max="14345" width="7" style="8" bestFit="1" customWidth="1"/>
    <col min="14346" max="14346" width="6" style="8" bestFit="1" customWidth="1"/>
    <col min="14347" max="14347" width="16.109375" style="8" customWidth="1"/>
    <col min="14348" max="14348" width="5.44140625" style="8" bestFit="1" customWidth="1"/>
    <col min="14349" max="14349" width="17" style="8" customWidth="1"/>
    <col min="14350" max="14354" width="11.5546875" style="8"/>
    <col min="14355" max="14355" width="8.88671875" style="8" bestFit="1" customWidth="1"/>
    <col min="14356" max="14356" width="9.5546875" style="8" bestFit="1" customWidth="1"/>
    <col min="14357" max="14357" width="6.88671875" style="8" bestFit="1" customWidth="1"/>
    <col min="14358" max="14358" width="8.44140625" style="8" bestFit="1" customWidth="1"/>
    <col min="14359" max="14359" width="8" style="8" bestFit="1" customWidth="1"/>
    <col min="14360" max="14360" width="7.5546875" style="8" bestFit="1" customWidth="1"/>
    <col min="14361" max="14361" width="5.5546875" style="8" bestFit="1" customWidth="1"/>
    <col min="14362" max="14591" width="11.5546875" style="8"/>
    <col min="14592" max="14592" width="11.109375" style="8" bestFit="1" customWidth="1"/>
    <col min="14593" max="14593" width="10.33203125" style="8" bestFit="1" customWidth="1"/>
    <col min="14594" max="14594" width="7.109375" style="8" bestFit="1" customWidth="1"/>
    <col min="14595" max="14595" width="12.44140625" style="8" customWidth="1"/>
    <col min="14596" max="14596" width="6.6640625" style="8" bestFit="1" customWidth="1"/>
    <col min="14597" max="14597" width="5" style="8" bestFit="1" customWidth="1"/>
    <col min="14598" max="14598" width="5.33203125" style="8" bestFit="1" customWidth="1"/>
    <col min="14599" max="14599" width="3.109375" style="8" bestFit="1" customWidth="1"/>
    <col min="14600" max="14600" width="9" style="8" customWidth="1"/>
    <col min="14601" max="14601" width="7" style="8" bestFit="1" customWidth="1"/>
    <col min="14602" max="14602" width="6" style="8" bestFit="1" customWidth="1"/>
    <col min="14603" max="14603" width="16.109375" style="8" customWidth="1"/>
    <col min="14604" max="14604" width="5.44140625" style="8" bestFit="1" customWidth="1"/>
    <col min="14605" max="14605" width="17" style="8" customWidth="1"/>
    <col min="14606" max="14610" width="11.5546875" style="8"/>
    <col min="14611" max="14611" width="8.88671875" style="8" bestFit="1" customWidth="1"/>
    <col min="14612" max="14612" width="9.5546875" style="8" bestFit="1" customWidth="1"/>
    <col min="14613" max="14613" width="6.88671875" style="8" bestFit="1" customWidth="1"/>
    <col min="14614" max="14614" width="8.44140625" style="8" bestFit="1" customWidth="1"/>
    <col min="14615" max="14615" width="8" style="8" bestFit="1" customWidth="1"/>
    <col min="14616" max="14616" width="7.5546875" style="8" bestFit="1" customWidth="1"/>
    <col min="14617" max="14617" width="5.5546875" style="8" bestFit="1" customWidth="1"/>
    <col min="14618" max="14847" width="11.5546875" style="8"/>
    <col min="14848" max="14848" width="11.109375" style="8" bestFit="1" customWidth="1"/>
    <col min="14849" max="14849" width="10.33203125" style="8" bestFit="1" customWidth="1"/>
    <col min="14850" max="14850" width="7.109375" style="8" bestFit="1" customWidth="1"/>
    <col min="14851" max="14851" width="12.44140625" style="8" customWidth="1"/>
    <col min="14852" max="14852" width="6.6640625" style="8" bestFit="1" customWidth="1"/>
    <col min="14853" max="14853" width="5" style="8" bestFit="1" customWidth="1"/>
    <col min="14854" max="14854" width="5.33203125" style="8" bestFit="1" customWidth="1"/>
    <col min="14855" max="14855" width="3.109375" style="8" bestFit="1" customWidth="1"/>
    <col min="14856" max="14856" width="9" style="8" customWidth="1"/>
    <col min="14857" max="14857" width="7" style="8" bestFit="1" customWidth="1"/>
    <col min="14858" max="14858" width="6" style="8" bestFit="1" customWidth="1"/>
    <col min="14859" max="14859" width="16.109375" style="8" customWidth="1"/>
    <col min="14860" max="14860" width="5.44140625" style="8" bestFit="1" customWidth="1"/>
    <col min="14861" max="14861" width="17" style="8" customWidth="1"/>
    <col min="14862" max="14866" width="11.5546875" style="8"/>
    <col min="14867" max="14867" width="8.88671875" style="8" bestFit="1" customWidth="1"/>
    <col min="14868" max="14868" width="9.5546875" style="8" bestFit="1" customWidth="1"/>
    <col min="14869" max="14869" width="6.88671875" style="8" bestFit="1" customWidth="1"/>
    <col min="14870" max="14870" width="8.44140625" style="8" bestFit="1" customWidth="1"/>
    <col min="14871" max="14871" width="8" style="8" bestFit="1" customWidth="1"/>
    <col min="14872" max="14872" width="7.5546875" style="8" bestFit="1" customWidth="1"/>
    <col min="14873" max="14873" width="5.5546875" style="8" bestFit="1" customWidth="1"/>
    <col min="14874" max="15103" width="11.5546875" style="8"/>
    <col min="15104" max="15104" width="11.109375" style="8" bestFit="1" customWidth="1"/>
    <col min="15105" max="15105" width="10.33203125" style="8" bestFit="1" customWidth="1"/>
    <col min="15106" max="15106" width="7.109375" style="8" bestFit="1" customWidth="1"/>
    <col min="15107" max="15107" width="12.44140625" style="8" customWidth="1"/>
    <col min="15108" max="15108" width="6.6640625" style="8" bestFit="1" customWidth="1"/>
    <col min="15109" max="15109" width="5" style="8" bestFit="1" customWidth="1"/>
    <col min="15110" max="15110" width="5.33203125" style="8" bestFit="1" customWidth="1"/>
    <col min="15111" max="15111" width="3.109375" style="8" bestFit="1" customWidth="1"/>
    <col min="15112" max="15112" width="9" style="8" customWidth="1"/>
    <col min="15113" max="15113" width="7" style="8" bestFit="1" customWidth="1"/>
    <col min="15114" max="15114" width="6" style="8" bestFit="1" customWidth="1"/>
    <col min="15115" max="15115" width="16.109375" style="8" customWidth="1"/>
    <col min="15116" max="15116" width="5.44140625" style="8" bestFit="1" customWidth="1"/>
    <col min="15117" max="15117" width="17" style="8" customWidth="1"/>
    <col min="15118" max="15122" width="11.5546875" style="8"/>
    <col min="15123" max="15123" width="8.88671875" style="8" bestFit="1" customWidth="1"/>
    <col min="15124" max="15124" width="9.5546875" style="8" bestFit="1" customWidth="1"/>
    <col min="15125" max="15125" width="6.88671875" style="8" bestFit="1" customWidth="1"/>
    <col min="15126" max="15126" width="8.44140625" style="8" bestFit="1" customWidth="1"/>
    <col min="15127" max="15127" width="8" style="8" bestFit="1" customWidth="1"/>
    <col min="15128" max="15128" width="7.5546875" style="8" bestFit="1" customWidth="1"/>
    <col min="15129" max="15129" width="5.5546875" style="8" bestFit="1" customWidth="1"/>
    <col min="15130" max="15359" width="11.5546875" style="8"/>
    <col min="15360" max="15360" width="11.109375" style="8" bestFit="1" customWidth="1"/>
    <col min="15361" max="15361" width="10.33203125" style="8" bestFit="1" customWidth="1"/>
    <col min="15362" max="15362" width="7.109375" style="8" bestFit="1" customWidth="1"/>
    <col min="15363" max="15363" width="12.44140625" style="8" customWidth="1"/>
    <col min="15364" max="15364" width="6.6640625" style="8" bestFit="1" customWidth="1"/>
    <col min="15365" max="15365" width="5" style="8" bestFit="1" customWidth="1"/>
    <col min="15366" max="15366" width="5.33203125" style="8" bestFit="1" customWidth="1"/>
    <col min="15367" max="15367" width="3.109375" style="8" bestFit="1" customWidth="1"/>
    <col min="15368" max="15368" width="9" style="8" customWidth="1"/>
    <col min="15369" max="15369" width="7" style="8" bestFit="1" customWidth="1"/>
    <col min="15370" max="15370" width="6" style="8" bestFit="1" customWidth="1"/>
    <col min="15371" max="15371" width="16.109375" style="8" customWidth="1"/>
    <col min="15372" max="15372" width="5.44140625" style="8" bestFit="1" customWidth="1"/>
    <col min="15373" max="15373" width="17" style="8" customWidth="1"/>
    <col min="15374" max="15378" width="11.5546875" style="8"/>
    <col min="15379" max="15379" width="8.88671875" style="8" bestFit="1" customWidth="1"/>
    <col min="15380" max="15380" width="9.5546875" style="8" bestFit="1" customWidth="1"/>
    <col min="15381" max="15381" width="6.88671875" style="8" bestFit="1" customWidth="1"/>
    <col min="15382" max="15382" width="8.44140625" style="8" bestFit="1" customWidth="1"/>
    <col min="15383" max="15383" width="8" style="8" bestFit="1" customWidth="1"/>
    <col min="15384" max="15384" width="7.5546875" style="8" bestFit="1" customWidth="1"/>
    <col min="15385" max="15385" width="5.5546875" style="8" bestFit="1" customWidth="1"/>
    <col min="15386" max="15615" width="11.5546875" style="8"/>
    <col min="15616" max="15616" width="11.109375" style="8" bestFit="1" customWidth="1"/>
    <col min="15617" max="15617" width="10.33203125" style="8" bestFit="1" customWidth="1"/>
    <col min="15618" max="15618" width="7.109375" style="8" bestFit="1" customWidth="1"/>
    <col min="15619" max="15619" width="12.44140625" style="8" customWidth="1"/>
    <col min="15620" max="15620" width="6.6640625" style="8" bestFit="1" customWidth="1"/>
    <col min="15621" max="15621" width="5" style="8" bestFit="1" customWidth="1"/>
    <col min="15622" max="15622" width="5.33203125" style="8" bestFit="1" customWidth="1"/>
    <col min="15623" max="15623" width="3.109375" style="8" bestFit="1" customWidth="1"/>
    <col min="15624" max="15624" width="9" style="8" customWidth="1"/>
    <col min="15625" max="15625" width="7" style="8" bestFit="1" customWidth="1"/>
    <col min="15626" max="15626" width="6" style="8" bestFit="1" customWidth="1"/>
    <col min="15627" max="15627" width="16.109375" style="8" customWidth="1"/>
    <col min="15628" max="15628" width="5.44140625" style="8" bestFit="1" customWidth="1"/>
    <col min="15629" max="15629" width="17" style="8" customWidth="1"/>
    <col min="15630" max="15634" width="11.5546875" style="8"/>
    <col min="15635" max="15635" width="8.88671875" style="8" bestFit="1" customWidth="1"/>
    <col min="15636" max="15636" width="9.5546875" style="8" bestFit="1" customWidth="1"/>
    <col min="15637" max="15637" width="6.88671875" style="8" bestFit="1" customWidth="1"/>
    <col min="15638" max="15638" width="8.44140625" style="8" bestFit="1" customWidth="1"/>
    <col min="15639" max="15639" width="8" style="8" bestFit="1" customWidth="1"/>
    <col min="15640" max="15640" width="7.5546875" style="8" bestFit="1" customWidth="1"/>
    <col min="15641" max="15641" width="5.5546875" style="8" bestFit="1" customWidth="1"/>
    <col min="15642" max="15871" width="11.5546875" style="8"/>
    <col min="15872" max="15872" width="11.109375" style="8" bestFit="1" customWidth="1"/>
    <col min="15873" max="15873" width="10.33203125" style="8" bestFit="1" customWidth="1"/>
    <col min="15874" max="15874" width="7.109375" style="8" bestFit="1" customWidth="1"/>
    <col min="15875" max="15875" width="12.44140625" style="8" customWidth="1"/>
    <col min="15876" max="15876" width="6.6640625" style="8" bestFit="1" customWidth="1"/>
    <col min="15877" max="15877" width="5" style="8" bestFit="1" customWidth="1"/>
    <col min="15878" max="15878" width="5.33203125" style="8" bestFit="1" customWidth="1"/>
    <col min="15879" max="15879" width="3.109375" style="8" bestFit="1" customWidth="1"/>
    <col min="15880" max="15880" width="9" style="8" customWidth="1"/>
    <col min="15881" max="15881" width="7" style="8" bestFit="1" customWidth="1"/>
    <col min="15882" max="15882" width="6" style="8" bestFit="1" customWidth="1"/>
    <col min="15883" max="15883" width="16.109375" style="8" customWidth="1"/>
    <col min="15884" max="15884" width="5.44140625" style="8" bestFit="1" customWidth="1"/>
    <col min="15885" max="15885" width="17" style="8" customWidth="1"/>
    <col min="15886" max="15890" width="11.5546875" style="8"/>
    <col min="15891" max="15891" width="8.88671875" style="8" bestFit="1" customWidth="1"/>
    <col min="15892" max="15892" width="9.5546875" style="8" bestFit="1" customWidth="1"/>
    <col min="15893" max="15893" width="6.88671875" style="8" bestFit="1" customWidth="1"/>
    <col min="15894" max="15894" width="8.44140625" style="8" bestFit="1" customWidth="1"/>
    <col min="15895" max="15895" width="8" style="8" bestFit="1" customWidth="1"/>
    <col min="15896" max="15896" width="7.5546875" style="8" bestFit="1" customWidth="1"/>
    <col min="15897" max="15897" width="5.5546875" style="8" bestFit="1" customWidth="1"/>
    <col min="15898" max="16127" width="11.5546875" style="8"/>
    <col min="16128" max="16128" width="11.109375" style="8" bestFit="1" customWidth="1"/>
    <col min="16129" max="16129" width="10.33203125" style="8" bestFit="1" customWidth="1"/>
    <col min="16130" max="16130" width="7.109375" style="8" bestFit="1" customWidth="1"/>
    <col min="16131" max="16131" width="12.44140625" style="8" customWidth="1"/>
    <col min="16132" max="16132" width="6.6640625" style="8" bestFit="1" customWidth="1"/>
    <col min="16133" max="16133" width="5" style="8" bestFit="1" customWidth="1"/>
    <col min="16134" max="16134" width="5.33203125" style="8" bestFit="1" customWidth="1"/>
    <col min="16135" max="16135" width="3.109375" style="8" bestFit="1" customWidth="1"/>
    <col min="16136" max="16136" width="9" style="8" customWidth="1"/>
    <col min="16137" max="16137" width="7" style="8" bestFit="1" customWidth="1"/>
    <col min="16138" max="16138" width="6" style="8" bestFit="1" customWidth="1"/>
    <col min="16139" max="16139" width="16.109375" style="8" customWidth="1"/>
    <col min="16140" max="16140" width="5.44140625" style="8" bestFit="1" customWidth="1"/>
    <col min="16141" max="16141" width="17" style="8" customWidth="1"/>
    <col min="16142" max="16146" width="11.5546875" style="8"/>
    <col min="16147" max="16147" width="8.88671875" style="8" bestFit="1" customWidth="1"/>
    <col min="16148" max="16148" width="9.5546875" style="8" bestFit="1" customWidth="1"/>
    <col min="16149" max="16149" width="6.88671875" style="8" bestFit="1" customWidth="1"/>
    <col min="16150" max="16150" width="8.44140625" style="8" bestFit="1" customWidth="1"/>
    <col min="16151" max="16151" width="8" style="8" bestFit="1" customWidth="1"/>
    <col min="16152" max="16152" width="7.5546875" style="8" bestFit="1" customWidth="1"/>
    <col min="16153" max="16153" width="5.5546875" style="8" bestFit="1" customWidth="1"/>
    <col min="16154" max="16383" width="11.5546875" style="8"/>
    <col min="16384" max="16384" width="11.5546875" style="8" customWidth="1"/>
  </cols>
  <sheetData>
    <row r="2" spans="2:60" ht="18.75" customHeight="1" x14ac:dyDescent="0.3">
      <c r="B2" s="337" t="s">
        <v>103</v>
      </c>
      <c r="C2" s="337"/>
      <c r="D2" s="337"/>
      <c r="E2" s="337"/>
      <c r="F2" s="338" t="str">
        <f>"Dethlefstwiete Maikstraße"</f>
        <v>Dethlefstwiete Maikstraße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5" t="s">
        <v>101</v>
      </c>
      <c r="R2" s="335"/>
      <c r="S2" s="220">
        <f ca="1">TODAY()</f>
        <v>46209</v>
      </c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U2" s="332"/>
      <c r="AV2" s="332"/>
      <c r="AW2" s="332"/>
      <c r="AX2" s="332"/>
      <c r="AY2" s="332"/>
      <c r="AZ2" s="332"/>
      <c r="BA2" s="332"/>
      <c r="BB2" s="332"/>
      <c r="BC2" s="332"/>
      <c r="BD2" s="332"/>
      <c r="BE2" s="332"/>
      <c r="BF2" s="332"/>
      <c r="BG2" s="332"/>
      <c r="BH2" s="332"/>
    </row>
    <row r="3" spans="2:60" ht="18.75" customHeight="1" x14ac:dyDescent="0.3">
      <c r="B3" s="337" t="s">
        <v>64</v>
      </c>
      <c r="C3" s="337"/>
      <c r="D3" s="337"/>
      <c r="E3" s="337"/>
      <c r="F3" s="338" t="str">
        <f>"S-23/0118"</f>
        <v>S-23/0118</v>
      </c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U3" s="332"/>
      <c r="AV3" s="332"/>
      <c r="AW3" s="332"/>
      <c r="AX3" s="332"/>
      <c r="AY3" s="332"/>
      <c r="AZ3" s="332"/>
      <c r="BA3" s="332"/>
      <c r="BB3" s="332"/>
      <c r="BC3" s="332"/>
      <c r="BD3" s="332"/>
      <c r="BE3" s="332"/>
      <c r="BF3" s="332"/>
      <c r="BG3" s="332"/>
      <c r="BH3" s="332"/>
    </row>
    <row r="4" spans="2:60" ht="14.25" customHeight="1" x14ac:dyDescent="0.3"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G4" s="322"/>
      <c r="AH4" s="322"/>
      <c r="AI4" s="322"/>
      <c r="AJ4" s="322"/>
      <c r="AK4" s="322"/>
      <c r="AU4" s="332"/>
      <c r="AV4" s="332"/>
      <c r="AW4" s="332"/>
      <c r="AX4" s="332"/>
      <c r="AY4" s="332"/>
      <c r="AZ4" s="332"/>
      <c r="BA4" s="332"/>
      <c r="BB4" s="332"/>
      <c r="BC4" s="332"/>
      <c r="BD4" s="332"/>
      <c r="BE4" s="332"/>
      <c r="BF4" s="332"/>
      <c r="BG4" s="332"/>
      <c r="BH4" s="332"/>
    </row>
    <row r="5" spans="2:60" ht="18.75" customHeight="1" x14ac:dyDescent="0.3"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U5" s="332"/>
      <c r="AV5" s="332"/>
      <c r="AW5" s="332"/>
      <c r="AX5" s="332"/>
      <c r="AY5" s="332"/>
      <c r="AZ5" s="332"/>
      <c r="BA5" s="332"/>
      <c r="BB5" s="332"/>
      <c r="BC5" s="332"/>
      <c r="BD5" s="332"/>
      <c r="BE5" s="332"/>
      <c r="BF5" s="332"/>
      <c r="BG5" s="332"/>
      <c r="BH5" s="332"/>
    </row>
    <row r="6" spans="2:60" ht="18.75" customHeight="1" x14ac:dyDescent="0.3"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U6" s="332"/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2"/>
      <c r="BG6" s="332"/>
      <c r="BH6" s="332"/>
    </row>
    <row r="7" spans="2:60" ht="18.75" customHeight="1" x14ac:dyDescent="0.3"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U7" s="332"/>
      <c r="AV7" s="332"/>
      <c r="AW7" s="332"/>
      <c r="AX7" s="332"/>
      <c r="AY7" s="332"/>
      <c r="AZ7" s="332"/>
      <c r="BA7" s="332"/>
      <c r="BB7" s="332"/>
      <c r="BC7" s="332"/>
      <c r="BD7" s="332"/>
      <c r="BE7" s="332"/>
      <c r="BF7" s="332"/>
      <c r="BG7" s="332"/>
      <c r="BH7" s="332"/>
    </row>
    <row r="8" spans="2:60" ht="18.75" customHeight="1" x14ac:dyDescent="0.3"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U8" s="332"/>
      <c r="AV8" s="332"/>
      <c r="AW8" s="332"/>
      <c r="AX8" s="332"/>
      <c r="AY8" s="332"/>
      <c r="AZ8" s="332"/>
      <c r="BA8" s="332"/>
      <c r="BB8" s="332"/>
      <c r="BC8" s="332"/>
      <c r="BD8" s="332"/>
      <c r="BE8" s="332"/>
      <c r="BF8" s="332"/>
      <c r="BG8" s="332"/>
      <c r="BH8" s="332"/>
    </row>
    <row r="9" spans="2:60" ht="18.75" customHeight="1" x14ac:dyDescent="0.3"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U9" s="332"/>
      <c r="AV9" s="332"/>
      <c r="AW9" s="332"/>
      <c r="AX9" s="332"/>
      <c r="AY9" s="332"/>
      <c r="AZ9" s="332"/>
      <c r="BA9" s="332"/>
      <c r="BB9" s="332"/>
      <c r="BC9" s="332"/>
      <c r="BD9" s="332"/>
      <c r="BE9" s="332"/>
      <c r="BF9" s="332"/>
      <c r="BG9" s="332"/>
      <c r="BH9" s="332"/>
    </row>
    <row r="10" spans="2:60" ht="18.75" customHeight="1" x14ac:dyDescent="0.3"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U10" s="332"/>
      <c r="AV10" s="332"/>
      <c r="AW10" s="332"/>
      <c r="AX10" s="332"/>
      <c r="AY10" s="332"/>
      <c r="AZ10" s="332"/>
      <c r="BA10" s="332"/>
      <c r="BB10" s="332"/>
      <c r="BC10" s="332"/>
      <c r="BD10" s="332"/>
      <c r="BE10" s="332"/>
      <c r="BF10" s="332"/>
      <c r="BG10" s="332"/>
      <c r="BH10" s="332"/>
    </row>
    <row r="11" spans="2:60" ht="14.25" customHeight="1" x14ac:dyDescent="0.3"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G11" s="322"/>
      <c r="AH11" s="322"/>
      <c r="AI11" s="322"/>
      <c r="AJ11" s="322"/>
      <c r="AK11" s="322"/>
      <c r="AU11" s="332"/>
      <c r="AV11" s="332"/>
      <c r="AW11" s="332"/>
      <c r="AX11" s="332"/>
      <c r="AY11" s="332"/>
      <c r="AZ11" s="332"/>
      <c r="BA11" s="332"/>
      <c r="BB11" s="332"/>
      <c r="BC11" s="332"/>
      <c r="BD11" s="332"/>
      <c r="BE11" s="332"/>
      <c r="BF11" s="332"/>
      <c r="BG11" s="332"/>
      <c r="BH11" s="332"/>
    </row>
    <row r="12" spans="2:60" ht="14.25" customHeight="1" x14ac:dyDescent="0.3">
      <c r="C12" s="82"/>
      <c r="D12" s="82"/>
      <c r="E12" s="82"/>
      <c r="F12" s="82"/>
      <c r="J12" s="82"/>
      <c r="N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G12" s="82"/>
      <c r="AH12" s="82"/>
      <c r="AI12" s="82"/>
      <c r="AJ12" s="82"/>
      <c r="AK12" s="82"/>
      <c r="AU12" s="9"/>
      <c r="AV12" s="9"/>
      <c r="AW12" s="9"/>
      <c r="AX12" s="116"/>
      <c r="AY12" s="116"/>
      <c r="AZ12" s="116"/>
      <c r="BA12" s="116"/>
      <c r="BB12" s="116"/>
      <c r="BC12" s="85"/>
      <c r="BD12" s="10"/>
      <c r="BE12" s="11"/>
    </row>
    <row r="13" spans="2:60" ht="18.75" customHeight="1" x14ac:dyDescent="0.3">
      <c r="B13" s="331" t="s">
        <v>104</v>
      </c>
      <c r="C13" s="331"/>
      <c r="D13" s="331"/>
      <c r="E13" s="331"/>
      <c r="F13" s="330">
        <v>79306140</v>
      </c>
      <c r="G13" s="330"/>
      <c r="H13" s="330"/>
      <c r="I13" s="330"/>
      <c r="J13" s="330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U13" s="327" t="s">
        <v>0</v>
      </c>
      <c r="AV13" s="327"/>
      <c r="AW13" s="336" t="str">
        <f>F2</f>
        <v>Dethlefstwiete Maikstraße</v>
      </c>
      <c r="AX13" s="336"/>
      <c r="AY13" s="336"/>
      <c r="AZ13" s="336"/>
      <c r="BA13" s="327" t="s">
        <v>63</v>
      </c>
      <c r="BB13" s="327"/>
      <c r="BC13" s="326">
        <f>F13</f>
        <v>79306140</v>
      </c>
      <c r="BD13" s="326"/>
      <c r="BE13" s="327" t="s">
        <v>58</v>
      </c>
      <c r="BF13" s="327"/>
      <c r="BG13" s="333">
        <f ca="1">TODAY()</f>
        <v>46209</v>
      </c>
      <c r="BH13" s="333"/>
    </row>
    <row r="14" spans="2:60" ht="18.75" customHeight="1" x14ac:dyDescent="0.3">
      <c r="B14" s="331" t="s">
        <v>108</v>
      </c>
      <c r="C14" s="331"/>
      <c r="D14" s="331"/>
      <c r="E14" s="331"/>
      <c r="F14" s="330">
        <v>79306140</v>
      </c>
      <c r="G14" s="330"/>
      <c r="H14" s="330"/>
      <c r="I14" s="330"/>
      <c r="J14" s="330"/>
      <c r="K14" s="331" t="s">
        <v>71</v>
      </c>
      <c r="L14" s="331"/>
      <c r="M14" s="331"/>
      <c r="N14" s="334"/>
      <c r="O14" s="334"/>
      <c r="P14" s="334"/>
      <c r="Q14" s="335" t="s">
        <v>20</v>
      </c>
      <c r="R14" s="335"/>
      <c r="S14" s="119"/>
      <c r="T14" s="117"/>
      <c r="U14" s="118"/>
      <c r="V14" s="118"/>
      <c r="W14" s="118"/>
      <c r="X14" s="117"/>
      <c r="Y14" s="117"/>
      <c r="Z14" s="117"/>
      <c r="AA14" s="117"/>
      <c r="AB14" s="117"/>
      <c r="AC14" s="117"/>
      <c r="AD14" s="117"/>
      <c r="AE14" s="117"/>
      <c r="AF14" s="117"/>
      <c r="AU14" s="327" t="s">
        <v>64</v>
      </c>
      <c r="AV14" s="327"/>
      <c r="AW14" s="336" t="str">
        <f>F3</f>
        <v>S-23/0118</v>
      </c>
      <c r="AX14" s="336"/>
      <c r="AY14" s="336"/>
      <c r="AZ14" s="336"/>
      <c r="BA14" s="327" t="s">
        <v>108</v>
      </c>
      <c r="BB14" s="327"/>
      <c r="BC14" s="326">
        <f>F14</f>
        <v>79306140</v>
      </c>
      <c r="BD14" s="326"/>
      <c r="BE14" s="327" t="s">
        <v>71</v>
      </c>
      <c r="BF14" s="327"/>
      <c r="BG14" s="326">
        <f>N14</f>
        <v>0</v>
      </c>
      <c r="BH14" s="328"/>
    </row>
    <row r="15" spans="2:60" ht="18.75" customHeight="1" x14ac:dyDescent="0.3">
      <c r="B15" s="329" t="s">
        <v>109</v>
      </c>
      <c r="C15" s="329"/>
      <c r="D15" s="329"/>
      <c r="E15" s="329"/>
      <c r="F15" s="330">
        <v>79306139</v>
      </c>
      <c r="G15" s="330"/>
      <c r="H15" s="330"/>
      <c r="I15" s="330"/>
      <c r="J15" s="330"/>
      <c r="K15" s="331" t="s">
        <v>107</v>
      </c>
      <c r="L15" s="331"/>
      <c r="M15" s="331"/>
      <c r="N15" s="330"/>
      <c r="O15" s="330"/>
      <c r="P15" s="330"/>
      <c r="Q15" s="84"/>
      <c r="R15" s="84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U15" s="332"/>
      <c r="AV15" s="332"/>
      <c r="AW15" s="332"/>
      <c r="AX15" s="332"/>
      <c r="AY15" s="332"/>
      <c r="AZ15" s="332"/>
      <c r="BA15" s="327" t="s">
        <v>109</v>
      </c>
      <c r="BB15" s="327"/>
      <c r="BC15" s="326">
        <f>F15</f>
        <v>79306139</v>
      </c>
      <c r="BD15" s="328"/>
      <c r="BE15" s="327" t="s">
        <v>110</v>
      </c>
      <c r="BF15" s="327"/>
      <c r="BG15" s="326">
        <f>N15</f>
        <v>0</v>
      </c>
      <c r="BH15" s="328"/>
    </row>
    <row r="16" spans="2:60" ht="14.25" customHeight="1" thickBot="1" x14ac:dyDescent="0.35">
      <c r="B16" s="322"/>
      <c r="C16" s="322"/>
      <c r="D16" s="322"/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U16" s="9"/>
      <c r="AV16" s="9"/>
      <c r="AW16" s="9"/>
      <c r="AX16" s="85"/>
      <c r="AY16" s="85"/>
      <c r="AZ16" s="85"/>
      <c r="BA16" s="85"/>
      <c r="BB16" s="85"/>
      <c r="BC16" s="85"/>
      <c r="BD16" s="12"/>
      <c r="BE16" s="13"/>
      <c r="BF16" s="14"/>
      <c r="BG16" s="14"/>
      <c r="BH16" s="14"/>
    </row>
    <row r="17" spans="2:60" ht="15.75" customHeight="1" thickTop="1" thickBot="1" x14ac:dyDescent="0.35">
      <c r="B17" s="285" t="s">
        <v>102</v>
      </c>
      <c r="C17" s="307" t="s">
        <v>66</v>
      </c>
      <c r="D17" s="308"/>
      <c r="E17" s="308"/>
      <c r="F17" s="308"/>
      <c r="G17" s="308"/>
      <c r="H17" s="308"/>
      <c r="I17" s="308"/>
      <c r="J17" s="308"/>
      <c r="K17" s="308"/>
      <c r="L17" s="308"/>
      <c r="M17" s="308"/>
      <c r="N17" s="308"/>
      <c r="O17" s="309"/>
      <c r="P17" s="310" t="s">
        <v>68</v>
      </c>
      <c r="Q17" s="310"/>
      <c r="R17" s="311"/>
      <c r="S17" s="323" t="s">
        <v>67</v>
      </c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5"/>
      <c r="AG17" s="305"/>
      <c r="AH17" s="305"/>
      <c r="AI17" s="305"/>
      <c r="AJ17" s="305"/>
      <c r="AK17" s="306"/>
      <c r="AL17" s="15"/>
      <c r="AU17" s="307" t="s">
        <v>66</v>
      </c>
      <c r="AV17" s="308"/>
      <c r="AW17" s="308"/>
      <c r="AX17" s="308"/>
      <c r="AY17" s="308"/>
      <c r="AZ17" s="308"/>
      <c r="BA17" s="308"/>
      <c r="BB17" s="308"/>
      <c r="BC17" s="309"/>
      <c r="BD17" s="310" t="s">
        <v>39</v>
      </c>
      <c r="BE17" s="310"/>
      <c r="BF17" s="310"/>
      <c r="BG17" s="310"/>
      <c r="BH17" s="311"/>
    </row>
    <row r="18" spans="2:60" ht="48.75" customHeight="1" x14ac:dyDescent="0.3">
      <c r="B18" s="286"/>
      <c r="C18" s="312" t="s">
        <v>119</v>
      </c>
      <c r="D18" s="314" t="s">
        <v>19</v>
      </c>
      <c r="E18" s="316" t="s">
        <v>76</v>
      </c>
      <c r="F18" s="284"/>
      <c r="G18" s="316" t="s">
        <v>113</v>
      </c>
      <c r="H18" s="284"/>
      <c r="I18" s="303" t="s">
        <v>13</v>
      </c>
      <c r="J18" s="283" t="s">
        <v>78</v>
      </c>
      <c r="K18" s="284"/>
      <c r="L18" s="296" t="s">
        <v>31</v>
      </c>
      <c r="M18" s="297"/>
      <c r="N18" s="303" t="s">
        <v>118</v>
      </c>
      <c r="O18" s="275" t="s">
        <v>65</v>
      </c>
      <c r="P18" s="277" t="s">
        <v>95</v>
      </c>
      <c r="Q18" s="279" t="s">
        <v>29</v>
      </c>
      <c r="R18" s="281" t="s">
        <v>100</v>
      </c>
      <c r="S18" s="292" t="s">
        <v>117</v>
      </c>
      <c r="T18" s="294" t="s">
        <v>88</v>
      </c>
      <c r="U18" s="296" t="s">
        <v>90</v>
      </c>
      <c r="V18" s="297"/>
      <c r="W18" s="298" t="s">
        <v>98</v>
      </c>
      <c r="X18" s="298" t="s">
        <v>89</v>
      </c>
      <c r="Y18" s="300" t="s">
        <v>4</v>
      </c>
      <c r="Z18" s="301"/>
      <c r="AA18" s="302"/>
      <c r="AB18" s="287" t="s">
        <v>114</v>
      </c>
      <c r="AC18" s="289" t="s">
        <v>97</v>
      </c>
      <c r="AD18" s="289" t="s">
        <v>28</v>
      </c>
      <c r="AE18" s="137" t="s">
        <v>56</v>
      </c>
      <c r="AF18" s="291" t="s">
        <v>5</v>
      </c>
      <c r="AG18" s="320" t="s">
        <v>72</v>
      </c>
      <c r="AH18" s="321"/>
      <c r="AI18" s="296" t="s">
        <v>77</v>
      </c>
      <c r="AJ18" s="297"/>
      <c r="AK18" s="138" t="s">
        <v>23</v>
      </c>
      <c r="AU18" s="16" t="s">
        <v>1</v>
      </c>
      <c r="AV18" s="17" t="s">
        <v>19</v>
      </c>
      <c r="AW18" s="269" t="s">
        <v>76</v>
      </c>
      <c r="AX18" s="270"/>
      <c r="AY18" s="269" t="s">
        <v>75</v>
      </c>
      <c r="AZ18" s="270"/>
      <c r="BA18" s="18" t="s">
        <v>13</v>
      </c>
      <c r="BB18" s="271" t="s">
        <v>78</v>
      </c>
      <c r="BC18" s="272"/>
      <c r="BD18" s="273" t="s">
        <v>118</v>
      </c>
      <c r="BE18" s="17" t="s">
        <v>65</v>
      </c>
      <c r="BF18" s="318" t="s">
        <v>68</v>
      </c>
      <c r="BG18" s="319"/>
      <c r="BH18" s="19" t="s">
        <v>81</v>
      </c>
    </row>
    <row r="19" spans="2:60" ht="22.8" x14ac:dyDescent="0.3">
      <c r="B19" s="286"/>
      <c r="C19" s="313"/>
      <c r="D19" s="315"/>
      <c r="E19" s="139" t="s">
        <v>73</v>
      </c>
      <c r="F19" s="140" t="s">
        <v>74</v>
      </c>
      <c r="G19" s="141" t="s">
        <v>73</v>
      </c>
      <c r="H19" s="140" t="s">
        <v>74</v>
      </c>
      <c r="I19" s="317"/>
      <c r="J19" s="142" t="s">
        <v>2</v>
      </c>
      <c r="K19" s="143" t="s">
        <v>3</v>
      </c>
      <c r="L19" s="144" t="s">
        <v>6</v>
      </c>
      <c r="M19" s="143" t="s">
        <v>21</v>
      </c>
      <c r="N19" s="304"/>
      <c r="O19" s="276"/>
      <c r="P19" s="278"/>
      <c r="Q19" s="280"/>
      <c r="R19" s="282"/>
      <c r="S19" s="293"/>
      <c r="T19" s="295"/>
      <c r="U19" s="145" t="s">
        <v>92</v>
      </c>
      <c r="V19" s="146" t="s">
        <v>91</v>
      </c>
      <c r="W19" s="299"/>
      <c r="X19" s="299"/>
      <c r="Y19" s="162" t="s">
        <v>16</v>
      </c>
      <c r="Z19" s="147" t="s">
        <v>93</v>
      </c>
      <c r="AA19" s="146" t="s">
        <v>94</v>
      </c>
      <c r="AB19" s="288"/>
      <c r="AC19" s="290"/>
      <c r="AD19" s="290"/>
      <c r="AE19" s="163" t="s">
        <v>8</v>
      </c>
      <c r="AF19" s="282"/>
      <c r="AG19" s="148" t="s">
        <v>27</v>
      </c>
      <c r="AH19" s="164" t="s">
        <v>32</v>
      </c>
      <c r="AI19" s="145" t="s">
        <v>26</v>
      </c>
      <c r="AJ19" s="146" t="s">
        <v>70</v>
      </c>
      <c r="AK19" s="149" t="s">
        <v>24</v>
      </c>
      <c r="AU19" s="20" t="s">
        <v>18</v>
      </c>
      <c r="AV19" s="21"/>
      <c r="AW19" s="22" t="s">
        <v>73</v>
      </c>
      <c r="AX19" s="23" t="s">
        <v>74</v>
      </c>
      <c r="AY19" s="22" t="s">
        <v>73</v>
      </c>
      <c r="AZ19" s="23" t="s">
        <v>74</v>
      </c>
      <c r="BA19" s="25"/>
      <c r="BB19" s="24" t="s">
        <v>2</v>
      </c>
      <c r="BC19" s="26" t="s">
        <v>3</v>
      </c>
      <c r="BD19" s="274"/>
      <c r="BE19" s="27"/>
      <c r="BF19" s="28" t="s">
        <v>80</v>
      </c>
      <c r="BG19" s="29" t="s">
        <v>79</v>
      </c>
      <c r="BH19" s="30" t="s">
        <v>79</v>
      </c>
    </row>
    <row r="20" spans="2:60" ht="15" thickBot="1" x14ac:dyDescent="0.35">
      <c r="B20" s="286"/>
      <c r="C20" s="136" t="s">
        <v>120</v>
      </c>
      <c r="D20" s="129" t="s">
        <v>25</v>
      </c>
      <c r="E20" s="50" t="s">
        <v>9</v>
      </c>
      <c r="F20" s="34" t="s">
        <v>10</v>
      </c>
      <c r="G20" s="33" t="s">
        <v>9</v>
      </c>
      <c r="H20" s="114" t="s">
        <v>10</v>
      </c>
      <c r="I20" s="126" t="s">
        <v>12</v>
      </c>
      <c r="J20" s="36" t="s">
        <v>30</v>
      </c>
      <c r="K20" s="37" t="s">
        <v>96</v>
      </c>
      <c r="L20" s="38" t="s">
        <v>30</v>
      </c>
      <c r="M20" s="49" t="s">
        <v>30</v>
      </c>
      <c r="N20" s="38" t="s">
        <v>30</v>
      </c>
      <c r="O20" s="39" t="s">
        <v>9</v>
      </c>
      <c r="P20" s="35" t="s">
        <v>25</v>
      </c>
      <c r="Q20" s="36" t="s">
        <v>106</v>
      </c>
      <c r="R20" s="40" t="s">
        <v>55</v>
      </c>
      <c r="S20" s="41" t="s">
        <v>25</v>
      </c>
      <c r="T20" s="42" t="s">
        <v>55</v>
      </c>
      <c r="U20" s="43" t="s">
        <v>9</v>
      </c>
      <c r="V20" s="44" t="s">
        <v>9</v>
      </c>
      <c r="W20" s="45" t="s">
        <v>99</v>
      </c>
      <c r="X20" s="45" t="s">
        <v>9</v>
      </c>
      <c r="Y20" s="38" t="s">
        <v>30</v>
      </c>
      <c r="Z20" s="36" t="s">
        <v>30</v>
      </c>
      <c r="AA20" s="37" t="s">
        <v>30</v>
      </c>
      <c r="AB20" s="46" t="s">
        <v>9</v>
      </c>
      <c r="AC20" s="46" t="s">
        <v>9</v>
      </c>
      <c r="AD20" s="46" t="s">
        <v>9</v>
      </c>
      <c r="AE20" s="38" t="s">
        <v>30</v>
      </c>
      <c r="AF20" s="40" t="s">
        <v>30</v>
      </c>
      <c r="AG20" s="47" t="s">
        <v>22</v>
      </c>
      <c r="AH20" s="48" t="s">
        <v>22</v>
      </c>
      <c r="AI20" s="38" t="s">
        <v>30</v>
      </c>
      <c r="AJ20" s="155" t="s">
        <v>30</v>
      </c>
      <c r="AK20" s="156" t="s">
        <v>25</v>
      </c>
      <c r="AU20" s="31"/>
      <c r="AV20" s="32"/>
      <c r="AW20" s="33" t="s">
        <v>9</v>
      </c>
      <c r="AX20" s="34" t="s">
        <v>10</v>
      </c>
      <c r="AY20" s="33" t="s">
        <v>9</v>
      </c>
      <c r="AZ20" s="34" t="s">
        <v>10</v>
      </c>
      <c r="BA20" s="35" t="s">
        <v>12</v>
      </c>
      <c r="BB20" s="36" t="s">
        <v>30</v>
      </c>
      <c r="BC20" s="40" t="s">
        <v>1</v>
      </c>
      <c r="BD20" s="38" t="s">
        <v>30</v>
      </c>
      <c r="BE20" s="49" t="s">
        <v>9</v>
      </c>
      <c r="BF20" s="50"/>
      <c r="BG20" s="51"/>
      <c r="BH20" s="52"/>
    </row>
    <row r="21" spans="2:60" ht="79.2" x14ac:dyDescent="0.3">
      <c r="B21" s="285">
        <f>F13</f>
        <v>79306140</v>
      </c>
      <c r="C21" s="229"/>
      <c r="D21" s="240" t="s">
        <v>251</v>
      </c>
      <c r="E21" s="229">
        <v>6.1</v>
      </c>
      <c r="F21" s="229">
        <v>9</v>
      </c>
      <c r="G21" s="169">
        <f>IF(E21&lt;&gt;"",$N$14-E21,"")</f>
        <v>-6.1</v>
      </c>
      <c r="H21" s="115">
        <f t="shared" ref="H21:H36" si="0">IF(F21=12,12,IF(F21=1,11,IF(F21=2,10,IF(F21=3,9,IF(F21=4,8,IF(F21=5,7,IF(F21=6,6,IF(F21=7,5,IF(F21=8,4,IF(F21=9,3,IF(F21=10,2,IF(F21=11,1,IF(F21="","")))))))))))))</f>
        <v>3</v>
      </c>
      <c r="I21" s="232">
        <v>150</v>
      </c>
      <c r="J21" s="229"/>
      <c r="K21" s="238"/>
      <c r="L21" s="238"/>
      <c r="M21" s="55"/>
      <c r="N21" s="56"/>
      <c r="O21" s="234">
        <v>2.8</v>
      </c>
      <c r="P21" s="57"/>
      <c r="Q21" s="58"/>
      <c r="R21" s="59"/>
      <c r="S21" s="60" t="s">
        <v>260</v>
      </c>
      <c r="T21" s="228" t="s">
        <v>132</v>
      </c>
      <c r="U21" s="221"/>
      <c r="V21" s="64"/>
      <c r="W21" s="222"/>
      <c r="X21" s="223"/>
      <c r="Y21" s="57"/>
      <c r="Z21" s="58"/>
      <c r="AA21" s="61"/>
      <c r="AB21" s="224"/>
      <c r="AC21" s="224">
        <v>5</v>
      </c>
      <c r="AD21" s="224"/>
      <c r="AE21" s="57" t="s">
        <v>17</v>
      </c>
      <c r="AF21" s="62" t="s">
        <v>17</v>
      </c>
      <c r="AG21" s="63"/>
      <c r="AH21" s="64"/>
      <c r="AI21" s="190" t="str">
        <f>IF(OR(U21&gt;=5.1,V21&gt;=5.1),"x",IF(OR(AND(U21&lt;=5,U21&gt;0.1),AND(V21&lt;=5,V21&gt;0.1)),"-",IF(U21&lt;0.1,"")))</f>
        <v/>
      </c>
      <c r="AJ21" s="64"/>
      <c r="AK21" s="165"/>
      <c r="AU21" s="192">
        <f t="shared" ref="AU21:BC36" si="1">C21</f>
        <v>0</v>
      </c>
      <c r="AV21" s="171" t="str">
        <f t="shared" si="1"/>
        <v>NN01</v>
      </c>
      <c r="AW21" s="7">
        <f>E21</f>
        <v>6.1</v>
      </c>
      <c r="AX21" s="171">
        <f t="shared" si="1"/>
        <v>9</v>
      </c>
      <c r="AY21" s="193">
        <f t="shared" si="1"/>
        <v>-6.1</v>
      </c>
      <c r="AZ21" s="171">
        <f t="shared" si="1"/>
        <v>3</v>
      </c>
      <c r="BA21" s="194">
        <f t="shared" si="1"/>
        <v>150</v>
      </c>
      <c r="BB21" s="195">
        <f t="shared" si="1"/>
        <v>0</v>
      </c>
      <c r="BC21" s="196">
        <f t="shared" si="1"/>
        <v>0</v>
      </c>
      <c r="BD21" s="197">
        <f t="shared" ref="BD21:BE36" si="2">N21</f>
        <v>0</v>
      </c>
      <c r="BE21" s="198">
        <f t="shared" si="2"/>
        <v>2.8</v>
      </c>
      <c r="BF21" s="199"/>
      <c r="BG21" s="200">
        <f>R21</f>
        <v>0</v>
      </c>
      <c r="BH21" s="65"/>
    </row>
    <row r="22" spans="2:60" x14ac:dyDescent="0.3">
      <c r="B22" s="286"/>
      <c r="C22" s="230"/>
      <c r="D22" s="230" t="s">
        <v>226</v>
      </c>
      <c r="E22" s="231">
        <v>12.2</v>
      </c>
      <c r="F22" s="230">
        <v>10</v>
      </c>
      <c r="G22" s="7">
        <f>IF(E22&lt;&gt;"",$N$14-E22,"")</f>
        <v>-12.2</v>
      </c>
      <c r="H22" s="115">
        <f t="shared" si="0"/>
        <v>2</v>
      </c>
      <c r="I22" s="230">
        <v>150</v>
      </c>
      <c r="J22" s="230" t="s">
        <v>170</v>
      </c>
      <c r="K22" s="230"/>
      <c r="L22" s="230"/>
      <c r="M22" s="55"/>
      <c r="N22" s="56"/>
      <c r="O22" s="231">
        <v>2.2999999999999998</v>
      </c>
      <c r="P22" s="57"/>
      <c r="Q22" s="58"/>
      <c r="R22" s="59"/>
      <c r="S22" s="60" t="s">
        <v>257</v>
      </c>
      <c r="T22" s="228" t="s">
        <v>143</v>
      </c>
      <c r="U22" s="63"/>
      <c r="V22" s="64"/>
      <c r="W22" s="222"/>
      <c r="X22" s="223">
        <v>2.2999999999999998</v>
      </c>
      <c r="Y22" s="57" t="s">
        <v>17</v>
      </c>
      <c r="Z22" s="67"/>
      <c r="AA22" s="68"/>
      <c r="AB22" s="224"/>
      <c r="AC22" s="224">
        <v>2.2999999999999998</v>
      </c>
      <c r="AD22" s="224"/>
      <c r="AE22" s="57"/>
      <c r="AF22" s="69"/>
      <c r="AG22" s="63"/>
      <c r="AH22" s="64"/>
      <c r="AI22" s="190" t="str">
        <f t="shared" ref="AI22:AI36" si="3">IF(OR(U22&gt;=5.1,V22&gt;=5.1),"x",IF(OR(AND(U22&lt;=5,U22&gt;0.1),AND(V22&lt;=5,V22&gt;0.1)),"-",IF(U22&lt;0.1,"")))</f>
        <v/>
      </c>
      <c r="AJ22" s="64"/>
      <c r="AK22" s="166"/>
      <c r="AU22" s="192">
        <f t="shared" si="1"/>
        <v>0</v>
      </c>
      <c r="AV22" s="171" t="str">
        <f t="shared" si="1"/>
        <v>SE02</v>
      </c>
      <c r="AW22" s="7">
        <f t="shared" si="1"/>
        <v>12.2</v>
      </c>
      <c r="AX22" s="171">
        <f>F22</f>
        <v>10</v>
      </c>
      <c r="AY22" s="193">
        <f t="shared" si="1"/>
        <v>-12.2</v>
      </c>
      <c r="AZ22" s="171">
        <f t="shared" si="1"/>
        <v>2</v>
      </c>
      <c r="BA22" s="194">
        <f t="shared" si="1"/>
        <v>150</v>
      </c>
      <c r="BB22" s="195" t="str">
        <f t="shared" si="1"/>
        <v>X</v>
      </c>
      <c r="BC22" s="196">
        <f t="shared" si="1"/>
        <v>0</v>
      </c>
      <c r="BD22" s="197">
        <f t="shared" si="2"/>
        <v>0</v>
      </c>
      <c r="BE22" s="201">
        <f t="shared" si="2"/>
        <v>2.2999999999999998</v>
      </c>
      <c r="BF22" s="199"/>
      <c r="BG22" s="200">
        <f t="shared" ref="BG22:BG36" si="4">R22</f>
        <v>0</v>
      </c>
      <c r="BH22" s="65"/>
    </row>
    <row r="23" spans="2:60" x14ac:dyDescent="0.3">
      <c r="B23" s="286"/>
      <c r="C23" s="230"/>
      <c r="D23" s="230" t="s">
        <v>227</v>
      </c>
      <c r="E23" s="231">
        <v>13.6</v>
      </c>
      <c r="F23" s="230">
        <v>2</v>
      </c>
      <c r="G23" s="7">
        <f t="shared" ref="G23:G36" si="5">IF(E23&lt;&gt;"",$N$14-E23,"")</f>
        <v>-13.6</v>
      </c>
      <c r="H23" s="115">
        <f t="shared" si="0"/>
        <v>10</v>
      </c>
      <c r="I23" s="230">
        <v>150</v>
      </c>
      <c r="J23" s="230" t="s">
        <v>170</v>
      </c>
      <c r="K23" s="230"/>
      <c r="L23" s="230"/>
      <c r="M23" s="55"/>
      <c r="N23" s="56"/>
      <c r="O23" s="231">
        <v>2.8</v>
      </c>
      <c r="P23" s="57"/>
      <c r="Q23" s="58"/>
      <c r="R23" s="59"/>
      <c r="S23" s="60" t="s">
        <v>250</v>
      </c>
      <c r="T23" s="228" t="s">
        <v>143</v>
      </c>
      <c r="U23" s="63"/>
      <c r="V23" s="64"/>
      <c r="W23" s="222"/>
      <c r="X23" s="223">
        <v>2.8</v>
      </c>
      <c r="Y23" s="57" t="s">
        <v>17</v>
      </c>
      <c r="Z23" s="58"/>
      <c r="AA23" s="71"/>
      <c r="AB23" s="224"/>
      <c r="AC23" s="224">
        <v>2.8</v>
      </c>
      <c r="AD23" s="224"/>
      <c r="AE23" s="57"/>
      <c r="AF23" s="59"/>
      <c r="AG23" s="63"/>
      <c r="AH23" s="64"/>
      <c r="AI23" s="190" t="str">
        <f t="shared" si="3"/>
        <v/>
      </c>
      <c r="AJ23" s="64"/>
      <c r="AK23" s="166"/>
      <c r="AU23" s="192">
        <f t="shared" si="1"/>
        <v>0</v>
      </c>
      <c r="AV23" s="171" t="str">
        <f t="shared" si="1"/>
        <v>SE03</v>
      </c>
      <c r="AW23" s="7">
        <f t="shared" si="1"/>
        <v>13.6</v>
      </c>
      <c r="AX23" s="171">
        <f t="shared" si="1"/>
        <v>2</v>
      </c>
      <c r="AY23" s="193">
        <f t="shared" si="1"/>
        <v>-13.6</v>
      </c>
      <c r="AZ23" s="171">
        <f t="shared" si="1"/>
        <v>10</v>
      </c>
      <c r="BA23" s="194">
        <f t="shared" si="1"/>
        <v>150</v>
      </c>
      <c r="BB23" s="195" t="str">
        <f t="shared" si="1"/>
        <v>X</v>
      </c>
      <c r="BC23" s="196">
        <f t="shared" si="1"/>
        <v>0</v>
      </c>
      <c r="BD23" s="197">
        <f t="shared" si="2"/>
        <v>0</v>
      </c>
      <c r="BE23" s="201">
        <f t="shared" si="2"/>
        <v>2.8</v>
      </c>
      <c r="BF23" s="199"/>
      <c r="BG23" s="200">
        <f t="shared" si="4"/>
        <v>0</v>
      </c>
      <c r="BH23" s="65"/>
    </row>
    <row r="24" spans="2:60" ht="52.8" x14ac:dyDescent="0.3">
      <c r="B24" s="286"/>
      <c r="C24" s="53"/>
      <c r="D24" s="230" t="s">
        <v>252</v>
      </c>
      <c r="E24" s="233">
        <v>15.2</v>
      </c>
      <c r="F24" s="235">
        <v>9</v>
      </c>
      <c r="G24" s="7">
        <f t="shared" si="5"/>
        <v>-15.2</v>
      </c>
      <c r="H24" s="115">
        <f t="shared" si="0"/>
        <v>3</v>
      </c>
      <c r="I24" s="230">
        <v>150</v>
      </c>
      <c r="J24" s="235"/>
      <c r="K24" s="230"/>
      <c r="L24" s="235"/>
      <c r="M24" s="55"/>
      <c r="N24" s="56"/>
      <c r="O24" s="233">
        <v>0.4</v>
      </c>
      <c r="P24" s="57"/>
      <c r="Q24" s="58"/>
      <c r="R24" s="59"/>
      <c r="S24" s="60" t="s">
        <v>259</v>
      </c>
      <c r="T24" s="228" t="s">
        <v>132</v>
      </c>
      <c r="U24" s="63"/>
      <c r="V24" s="64"/>
      <c r="W24" s="222"/>
      <c r="X24" s="223"/>
      <c r="Y24" s="57"/>
      <c r="Z24" s="58"/>
      <c r="AA24" s="71"/>
      <c r="AB24" s="224"/>
      <c r="AC24" s="224"/>
      <c r="AD24" s="224"/>
      <c r="AE24" s="57" t="s">
        <v>17</v>
      </c>
      <c r="AF24" s="59" t="s">
        <v>17</v>
      </c>
      <c r="AG24" s="63"/>
      <c r="AH24" s="64"/>
      <c r="AI24" s="190" t="str">
        <f t="shared" si="3"/>
        <v/>
      </c>
      <c r="AJ24" s="64"/>
      <c r="AK24" s="166"/>
      <c r="AU24" s="192">
        <f t="shared" si="1"/>
        <v>0</v>
      </c>
      <c r="AV24" s="171" t="str">
        <f t="shared" si="1"/>
        <v>NN04</v>
      </c>
      <c r="AW24" s="7">
        <f t="shared" si="1"/>
        <v>15.2</v>
      </c>
      <c r="AX24" s="171">
        <f t="shared" si="1"/>
        <v>9</v>
      </c>
      <c r="AY24" s="193">
        <f t="shared" si="1"/>
        <v>-15.2</v>
      </c>
      <c r="AZ24" s="171">
        <f t="shared" si="1"/>
        <v>3</v>
      </c>
      <c r="BA24" s="194">
        <f t="shared" si="1"/>
        <v>150</v>
      </c>
      <c r="BB24" s="195">
        <f t="shared" si="1"/>
        <v>0</v>
      </c>
      <c r="BC24" s="196">
        <f t="shared" si="1"/>
        <v>0</v>
      </c>
      <c r="BD24" s="197">
        <f t="shared" si="2"/>
        <v>0</v>
      </c>
      <c r="BE24" s="201">
        <f t="shared" si="2"/>
        <v>0.4</v>
      </c>
      <c r="BF24" s="199"/>
      <c r="BG24" s="200">
        <f t="shared" si="4"/>
        <v>0</v>
      </c>
      <c r="BH24" s="65"/>
    </row>
    <row r="25" spans="2:60" ht="26.4" x14ac:dyDescent="0.3">
      <c r="B25" s="286"/>
      <c r="C25" s="53"/>
      <c r="D25" s="230" t="s">
        <v>140</v>
      </c>
      <c r="E25" s="233">
        <v>23.3</v>
      </c>
      <c r="F25" s="235">
        <v>3</v>
      </c>
      <c r="G25" s="7">
        <f t="shared" si="5"/>
        <v>-23.3</v>
      </c>
      <c r="H25" s="115">
        <f t="shared" si="0"/>
        <v>9</v>
      </c>
      <c r="I25" s="230">
        <v>150</v>
      </c>
      <c r="J25" s="235"/>
      <c r="K25" s="230" t="s">
        <v>170</v>
      </c>
      <c r="L25" s="230"/>
      <c r="M25" s="55"/>
      <c r="N25" s="56"/>
      <c r="O25" s="233">
        <v>9.6999999999999993</v>
      </c>
      <c r="P25" s="57"/>
      <c r="Q25" s="58"/>
      <c r="R25" s="59"/>
      <c r="S25" s="60" t="s">
        <v>258</v>
      </c>
      <c r="T25" s="228" t="s">
        <v>143</v>
      </c>
      <c r="U25" s="63"/>
      <c r="V25" s="64"/>
      <c r="W25" s="222"/>
      <c r="X25" s="223">
        <v>4.5999999999999996</v>
      </c>
      <c r="Y25" s="57"/>
      <c r="Z25" s="58"/>
      <c r="AA25" s="71"/>
      <c r="AB25" s="224"/>
      <c r="AC25" s="224">
        <v>4.5999999999999996</v>
      </c>
      <c r="AD25" s="224"/>
      <c r="AE25" s="57"/>
      <c r="AF25" s="59"/>
      <c r="AG25" s="63"/>
      <c r="AH25" s="64"/>
      <c r="AI25" s="190" t="str">
        <f t="shared" si="3"/>
        <v/>
      </c>
      <c r="AJ25" s="64"/>
      <c r="AK25" s="166"/>
      <c r="AU25" s="192">
        <f t="shared" si="1"/>
        <v>0</v>
      </c>
      <c r="AV25" s="171" t="str">
        <f t="shared" si="1"/>
        <v>GA05</v>
      </c>
      <c r="AW25" s="7">
        <f t="shared" si="1"/>
        <v>23.3</v>
      </c>
      <c r="AX25" s="171">
        <f t="shared" si="1"/>
        <v>3</v>
      </c>
      <c r="AY25" s="193">
        <f t="shared" si="1"/>
        <v>-23.3</v>
      </c>
      <c r="AZ25" s="171">
        <f t="shared" si="1"/>
        <v>9</v>
      </c>
      <c r="BA25" s="194">
        <f t="shared" si="1"/>
        <v>150</v>
      </c>
      <c r="BB25" s="195">
        <f t="shared" si="1"/>
        <v>0</v>
      </c>
      <c r="BC25" s="196" t="str">
        <f t="shared" si="1"/>
        <v>X</v>
      </c>
      <c r="BD25" s="197">
        <f t="shared" si="2"/>
        <v>0</v>
      </c>
      <c r="BE25" s="201">
        <f t="shared" si="2"/>
        <v>9.6999999999999993</v>
      </c>
      <c r="BF25" s="199"/>
      <c r="BG25" s="200">
        <f t="shared" si="4"/>
        <v>0</v>
      </c>
      <c r="BH25" s="65"/>
    </row>
    <row r="26" spans="2:60" ht="66" x14ac:dyDescent="0.3">
      <c r="B26" s="286"/>
      <c r="C26" s="53"/>
      <c r="D26" s="230" t="s">
        <v>253</v>
      </c>
      <c r="E26" s="233">
        <v>34.4</v>
      </c>
      <c r="F26" s="235">
        <v>3</v>
      </c>
      <c r="G26" s="7">
        <f t="shared" si="5"/>
        <v>-34.4</v>
      </c>
      <c r="H26" s="115">
        <f t="shared" si="0"/>
        <v>9</v>
      </c>
      <c r="I26" s="230">
        <v>150</v>
      </c>
      <c r="J26" s="235"/>
      <c r="K26" s="235"/>
      <c r="L26" s="230"/>
      <c r="M26" s="55"/>
      <c r="N26" s="56"/>
      <c r="O26" s="233">
        <v>3.1</v>
      </c>
      <c r="P26" s="57"/>
      <c r="Q26" s="58"/>
      <c r="R26" s="59"/>
      <c r="S26" s="60" t="s">
        <v>261</v>
      </c>
      <c r="T26" s="228" t="s">
        <v>132</v>
      </c>
      <c r="U26" s="63"/>
      <c r="V26" s="64"/>
      <c r="W26" s="222"/>
      <c r="X26" s="223"/>
      <c r="Y26" s="57"/>
      <c r="Z26" s="58"/>
      <c r="AA26" s="71"/>
      <c r="AB26" s="224"/>
      <c r="AC26" s="224">
        <v>5</v>
      </c>
      <c r="AD26" s="224"/>
      <c r="AE26" s="57" t="s">
        <v>17</v>
      </c>
      <c r="AF26" s="59" t="s">
        <v>17</v>
      </c>
      <c r="AG26" s="63"/>
      <c r="AH26" s="64"/>
      <c r="AI26" s="190" t="str">
        <f t="shared" si="3"/>
        <v/>
      </c>
      <c r="AJ26" s="64"/>
      <c r="AK26" s="166"/>
      <c r="AU26" s="192">
        <f t="shared" si="1"/>
        <v>0</v>
      </c>
      <c r="AV26" s="171" t="str">
        <f t="shared" si="1"/>
        <v>NN06</v>
      </c>
      <c r="AW26" s="7">
        <f t="shared" si="1"/>
        <v>34.4</v>
      </c>
      <c r="AX26" s="171">
        <f t="shared" si="1"/>
        <v>3</v>
      </c>
      <c r="AY26" s="193">
        <f t="shared" si="1"/>
        <v>-34.4</v>
      </c>
      <c r="AZ26" s="171">
        <f t="shared" si="1"/>
        <v>9</v>
      </c>
      <c r="BA26" s="194">
        <f t="shared" si="1"/>
        <v>150</v>
      </c>
      <c r="BB26" s="195">
        <f t="shared" si="1"/>
        <v>0</v>
      </c>
      <c r="BC26" s="196">
        <f t="shared" si="1"/>
        <v>0</v>
      </c>
      <c r="BD26" s="197">
        <f t="shared" si="2"/>
        <v>0</v>
      </c>
      <c r="BE26" s="201">
        <f t="shared" si="2"/>
        <v>3.1</v>
      </c>
      <c r="BF26" s="199"/>
      <c r="BG26" s="200">
        <f t="shared" si="4"/>
        <v>0</v>
      </c>
      <c r="BH26" s="65"/>
    </row>
    <row r="27" spans="2:60" ht="52.8" x14ac:dyDescent="0.3">
      <c r="B27" s="286"/>
      <c r="C27" s="53"/>
      <c r="D27" s="235" t="s">
        <v>228</v>
      </c>
      <c r="E27" s="233">
        <v>37.299999999999997</v>
      </c>
      <c r="F27" s="235">
        <v>9</v>
      </c>
      <c r="G27" s="7">
        <f t="shared" si="5"/>
        <v>-37.299999999999997</v>
      </c>
      <c r="H27" s="115">
        <f t="shared" si="0"/>
        <v>3</v>
      </c>
      <c r="I27" s="230">
        <v>150</v>
      </c>
      <c r="J27" s="235"/>
      <c r="K27" s="235"/>
      <c r="L27" s="235"/>
      <c r="M27" s="55"/>
      <c r="N27" s="56"/>
      <c r="O27" s="233">
        <v>4.5</v>
      </c>
      <c r="P27" s="57"/>
      <c r="Q27" s="58"/>
      <c r="R27" s="59"/>
      <c r="S27" s="60" t="s">
        <v>262</v>
      </c>
      <c r="T27" s="228" t="s">
        <v>132</v>
      </c>
      <c r="U27" s="63"/>
      <c r="V27" s="64"/>
      <c r="W27" s="222"/>
      <c r="X27" s="223"/>
      <c r="Y27" s="57"/>
      <c r="Z27" s="67"/>
      <c r="AA27" s="68"/>
      <c r="AB27" s="224"/>
      <c r="AC27" s="224">
        <v>5</v>
      </c>
      <c r="AD27" s="224"/>
      <c r="AE27" s="57" t="s">
        <v>17</v>
      </c>
      <c r="AF27" s="59" t="s">
        <v>17</v>
      </c>
      <c r="AG27" s="63"/>
      <c r="AH27" s="64"/>
      <c r="AI27" s="190" t="str">
        <f t="shared" si="3"/>
        <v/>
      </c>
      <c r="AJ27" s="64"/>
      <c r="AK27" s="166"/>
      <c r="AU27" s="192">
        <f t="shared" si="1"/>
        <v>0</v>
      </c>
      <c r="AV27" s="171" t="str">
        <f t="shared" si="1"/>
        <v>NN07</v>
      </c>
      <c r="AW27" s="7">
        <f t="shared" si="1"/>
        <v>37.299999999999997</v>
      </c>
      <c r="AX27" s="171">
        <f t="shared" si="1"/>
        <v>9</v>
      </c>
      <c r="AY27" s="193">
        <f t="shared" si="1"/>
        <v>-37.299999999999997</v>
      </c>
      <c r="AZ27" s="171">
        <f t="shared" si="1"/>
        <v>3</v>
      </c>
      <c r="BA27" s="194">
        <f t="shared" si="1"/>
        <v>150</v>
      </c>
      <c r="BB27" s="195">
        <f t="shared" si="1"/>
        <v>0</v>
      </c>
      <c r="BC27" s="196">
        <f t="shared" si="1"/>
        <v>0</v>
      </c>
      <c r="BD27" s="197">
        <f t="shared" si="2"/>
        <v>0</v>
      </c>
      <c r="BE27" s="201">
        <f t="shared" si="2"/>
        <v>4.5</v>
      </c>
      <c r="BF27" s="199"/>
      <c r="BG27" s="200">
        <f t="shared" si="4"/>
        <v>0</v>
      </c>
      <c r="BH27" s="65"/>
    </row>
    <row r="28" spans="2:60" x14ac:dyDescent="0.3">
      <c r="B28" s="286"/>
      <c r="C28" s="53"/>
      <c r="D28" s="235" t="s">
        <v>242</v>
      </c>
      <c r="E28" s="236">
        <v>44.4</v>
      </c>
      <c r="F28" s="236">
        <v>3</v>
      </c>
      <c r="G28" s="7">
        <f t="shared" si="5"/>
        <v>-44.4</v>
      </c>
      <c r="H28" s="115">
        <f t="shared" si="0"/>
        <v>9</v>
      </c>
      <c r="I28" s="230">
        <v>150</v>
      </c>
      <c r="J28" s="236" t="s">
        <v>170</v>
      </c>
      <c r="K28" s="235"/>
      <c r="L28" s="236"/>
      <c r="M28" s="55"/>
      <c r="N28" s="56"/>
      <c r="O28" s="239">
        <v>2.2999999999999998</v>
      </c>
      <c r="P28" s="57"/>
      <c r="Q28" s="58"/>
      <c r="R28" s="59"/>
      <c r="S28" s="60" t="s">
        <v>250</v>
      </c>
      <c r="T28" s="228" t="s">
        <v>143</v>
      </c>
      <c r="U28" s="63"/>
      <c r="V28" s="64"/>
      <c r="W28" s="222"/>
      <c r="X28" s="223">
        <v>2.2999999999999998</v>
      </c>
      <c r="Y28" s="57" t="s">
        <v>17</v>
      </c>
      <c r="Z28" s="58"/>
      <c r="AA28" s="61"/>
      <c r="AB28" s="224"/>
      <c r="AC28" s="224">
        <v>2.2999999999999998</v>
      </c>
      <c r="AD28" s="224"/>
      <c r="AE28" s="57"/>
      <c r="AF28" s="59"/>
      <c r="AG28" s="63"/>
      <c r="AH28" s="64"/>
      <c r="AI28" s="190" t="str">
        <f t="shared" si="3"/>
        <v/>
      </c>
      <c r="AJ28" s="64"/>
      <c r="AK28" s="166"/>
      <c r="AU28" s="192">
        <f t="shared" si="1"/>
        <v>0</v>
      </c>
      <c r="AV28" s="171" t="str">
        <f t="shared" si="1"/>
        <v>SE08</v>
      </c>
      <c r="AW28" s="7">
        <f t="shared" si="1"/>
        <v>44.4</v>
      </c>
      <c r="AX28" s="171">
        <f t="shared" si="1"/>
        <v>3</v>
      </c>
      <c r="AY28" s="193">
        <f t="shared" si="1"/>
        <v>-44.4</v>
      </c>
      <c r="AZ28" s="171">
        <f t="shared" si="1"/>
        <v>9</v>
      </c>
      <c r="BA28" s="194">
        <f t="shared" si="1"/>
        <v>150</v>
      </c>
      <c r="BB28" s="195" t="str">
        <f t="shared" si="1"/>
        <v>X</v>
      </c>
      <c r="BC28" s="196">
        <f t="shared" si="1"/>
        <v>0</v>
      </c>
      <c r="BD28" s="197">
        <f t="shared" si="2"/>
        <v>0</v>
      </c>
      <c r="BE28" s="201">
        <f t="shared" si="2"/>
        <v>2.2999999999999998</v>
      </c>
      <c r="BF28" s="199"/>
      <c r="BG28" s="200">
        <f t="shared" si="4"/>
        <v>0</v>
      </c>
      <c r="BH28" s="65"/>
    </row>
    <row r="29" spans="2:60" ht="52.8" x14ac:dyDescent="0.3">
      <c r="B29" s="286"/>
      <c r="C29" s="53"/>
      <c r="D29" s="235" t="s">
        <v>254</v>
      </c>
      <c r="E29" s="266" t="s">
        <v>255</v>
      </c>
      <c r="F29" s="236">
        <v>9</v>
      </c>
      <c r="G29" s="7">
        <f t="shared" si="5"/>
        <v>-45</v>
      </c>
      <c r="H29" s="115">
        <f t="shared" si="0"/>
        <v>3</v>
      </c>
      <c r="I29" s="230">
        <v>150</v>
      </c>
      <c r="J29" s="236" t="s">
        <v>170</v>
      </c>
      <c r="K29" s="235"/>
      <c r="L29" s="236"/>
      <c r="M29" s="55"/>
      <c r="N29" s="56"/>
      <c r="O29" s="239">
        <v>2.6</v>
      </c>
      <c r="P29" s="57"/>
      <c r="Q29" s="58"/>
      <c r="R29" s="59"/>
      <c r="S29" s="60" t="s">
        <v>263</v>
      </c>
      <c r="T29" s="228" t="s">
        <v>143</v>
      </c>
      <c r="U29" s="63"/>
      <c r="V29" s="64"/>
      <c r="W29" s="222"/>
      <c r="X29" s="223">
        <v>3.5</v>
      </c>
      <c r="Y29" s="57"/>
      <c r="Z29" s="58"/>
      <c r="AA29" s="61"/>
      <c r="AB29" s="224"/>
      <c r="AC29" s="224">
        <v>3.5</v>
      </c>
      <c r="AD29" s="224"/>
      <c r="AE29" s="57"/>
      <c r="AF29" s="59"/>
      <c r="AG29" s="63"/>
      <c r="AH29" s="64"/>
      <c r="AI29" s="190" t="str">
        <f t="shared" si="3"/>
        <v/>
      </c>
      <c r="AJ29" s="64"/>
      <c r="AK29" s="166"/>
      <c r="AU29" s="192">
        <f t="shared" si="1"/>
        <v>0</v>
      </c>
      <c r="AV29" s="171" t="str">
        <f t="shared" si="1"/>
        <v>SE09</v>
      </c>
      <c r="AW29" s="7" t="str">
        <f t="shared" si="1"/>
        <v>45,00</v>
      </c>
      <c r="AX29" s="171">
        <f t="shared" si="1"/>
        <v>9</v>
      </c>
      <c r="AY29" s="193">
        <f t="shared" si="1"/>
        <v>-45</v>
      </c>
      <c r="AZ29" s="171">
        <f t="shared" si="1"/>
        <v>3</v>
      </c>
      <c r="BA29" s="194">
        <f t="shared" si="1"/>
        <v>150</v>
      </c>
      <c r="BB29" s="195" t="str">
        <f t="shared" si="1"/>
        <v>X</v>
      </c>
      <c r="BC29" s="196">
        <f t="shared" si="1"/>
        <v>0</v>
      </c>
      <c r="BD29" s="197">
        <f t="shared" si="2"/>
        <v>0</v>
      </c>
      <c r="BE29" s="201">
        <f t="shared" si="2"/>
        <v>2.6</v>
      </c>
      <c r="BF29" s="199"/>
      <c r="BG29" s="200">
        <f t="shared" si="4"/>
        <v>0</v>
      </c>
      <c r="BH29" s="65"/>
    </row>
    <row r="30" spans="2:60" ht="66" x14ac:dyDescent="0.3">
      <c r="B30" s="286"/>
      <c r="C30" s="53"/>
      <c r="D30" s="236" t="s">
        <v>193</v>
      </c>
      <c r="E30" s="266" t="s">
        <v>256</v>
      </c>
      <c r="F30" s="236">
        <v>3</v>
      </c>
      <c r="G30" s="7">
        <f t="shared" si="5"/>
        <v>-49.4</v>
      </c>
      <c r="H30" s="115">
        <f t="shared" si="0"/>
        <v>9</v>
      </c>
      <c r="I30" s="230">
        <v>150</v>
      </c>
      <c r="J30" s="236"/>
      <c r="K30" s="235"/>
      <c r="L30" s="236"/>
      <c r="M30" s="55"/>
      <c r="N30" s="56"/>
      <c r="O30" s="239">
        <v>1</v>
      </c>
      <c r="P30" s="57"/>
      <c r="Q30" s="58"/>
      <c r="R30" s="59"/>
      <c r="S30" s="60" t="s">
        <v>264</v>
      </c>
      <c r="T30" s="228" t="s">
        <v>143</v>
      </c>
      <c r="U30" s="63"/>
      <c r="V30" s="64"/>
      <c r="W30" s="222"/>
      <c r="X30" s="223">
        <v>4.5</v>
      </c>
      <c r="Y30" s="57"/>
      <c r="Z30" s="58"/>
      <c r="AA30" s="61"/>
      <c r="AB30" s="224"/>
      <c r="AC30" s="224">
        <v>4.5</v>
      </c>
      <c r="AD30" s="224"/>
      <c r="AE30" s="57" t="s">
        <v>17</v>
      </c>
      <c r="AF30" s="59" t="s">
        <v>17</v>
      </c>
      <c r="AG30" s="63"/>
      <c r="AH30" s="64"/>
      <c r="AI30" s="190" t="str">
        <f t="shared" si="3"/>
        <v/>
      </c>
      <c r="AJ30" s="64"/>
      <c r="AK30" s="166"/>
      <c r="AU30" s="192">
        <f t="shared" si="1"/>
        <v>0</v>
      </c>
      <c r="AV30" s="171" t="str">
        <f t="shared" si="1"/>
        <v>NN10</v>
      </c>
      <c r="AW30" s="7" t="str">
        <f t="shared" si="1"/>
        <v>49,40</v>
      </c>
      <c r="AX30" s="171">
        <f t="shared" si="1"/>
        <v>3</v>
      </c>
      <c r="AY30" s="193">
        <f t="shared" si="1"/>
        <v>-49.4</v>
      </c>
      <c r="AZ30" s="171">
        <f t="shared" si="1"/>
        <v>9</v>
      </c>
      <c r="BA30" s="194">
        <f t="shared" si="1"/>
        <v>150</v>
      </c>
      <c r="BB30" s="195">
        <f t="shared" si="1"/>
        <v>0</v>
      </c>
      <c r="BC30" s="196">
        <f t="shared" si="1"/>
        <v>0</v>
      </c>
      <c r="BD30" s="197">
        <f t="shared" si="2"/>
        <v>0</v>
      </c>
      <c r="BE30" s="201">
        <f t="shared" si="2"/>
        <v>1</v>
      </c>
      <c r="BF30" s="199"/>
      <c r="BG30" s="200">
        <f t="shared" si="4"/>
        <v>0</v>
      </c>
      <c r="BH30" s="65"/>
    </row>
    <row r="31" spans="2:60" ht="39.6" x14ac:dyDescent="0.3">
      <c r="B31" s="286"/>
      <c r="C31" s="53"/>
      <c r="D31" s="236" t="s">
        <v>202</v>
      </c>
      <c r="E31" s="236">
        <v>50.4</v>
      </c>
      <c r="F31" s="236">
        <v>9</v>
      </c>
      <c r="G31" s="7">
        <f t="shared" si="5"/>
        <v>-50.4</v>
      </c>
      <c r="H31" s="115">
        <f t="shared" si="0"/>
        <v>3</v>
      </c>
      <c r="I31" s="230">
        <v>150</v>
      </c>
      <c r="J31" s="236"/>
      <c r="K31" s="235" t="s">
        <v>170</v>
      </c>
      <c r="L31" s="236"/>
      <c r="M31" s="55"/>
      <c r="N31" s="56"/>
      <c r="O31" s="239">
        <v>10.1</v>
      </c>
      <c r="P31" s="57"/>
      <c r="Q31" s="58"/>
      <c r="R31" s="59"/>
      <c r="S31" s="60" t="s">
        <v>265</v>
      </c>
      <c r="T31" s="228" t="s">
        <v>143</v>
      </c>
      <c r="U31" s="63"/>
      <c r="V31" s="64"/>
      <c r="W31" s="222"/>
      <c r="X31" s="223">
        <v>4.5999999999999996</v>
      </c>
      <c r="Y31" s="57"/>
      <c r="Z31" s="58"/>
      <c r="AA31" s="61"/>
      <c r="AB31" s="224"/>
      <c r="AC31" s="224">
        <v>4.5999999999999996</v>
      </c>
      <c r="AD31" s="224"/>
      <c r="AE31" s="57"/>
      <c r="AF31" s="59"/>
      <c r="AG31" s="63"/>
      <c r="AH31" s="64"/>
      <c r="AI31" s="190" t="str">
        <f t="shared" si="3"/>
        <v/>
      </c>
      <c r="AJ31" s="64"/>
      <c r="AK31" s="166"/>
      <c r="AU31" s="192">
        <f t="shared" si="1"/>
        <v>0</v>
      </c>
      <c r="AV31" s="171" t="str">
        <f t="shared" si="1"/>
        <v>GA11</v>
      </c>
      <c r="AW31" s="7">
        <f t="shared" si="1"/>
        <v>50.4</v>
      </c>
      <c r="AX31" s="171">
        <f t="shared" si="1"/>
        <v>9</v>
      </c>
      <c r="AY31" s="193">
        <f t="shared" si="1"/>
        <v>-50.4</v>
      </c>
      <c r="AZ31" s="171">
        <f t="shared" si="1"/>
        <v>3</v>
      </c>
      <c r="BA31" s="194">
        <f t="shared" si="1"/>
        <v>150</v>
      </c>
      <c r="BB31" s="195">
        <f t="shared" si="1"/>
        <v>0</v>
      </c>
      <c r="BC31" s="196" t="str">
        <f t="shared" si="1"/>
        <v>X</v>
      </c>
      <c r="BD31" s="197">
        <f t="shared" si="2"/>
        <v>0</v>
      </c>
      <c r="BE31" s="201">
        <f t="shared" si="2"/>
        <v>10.1</v>
      </c>
      <c r="BF31" s="199"/>
      <c r="BG31" s="200">
        <f t="shared" si="4"/>
        <v>0</v>
      </c>
      <c r="BH31" s="65"/>
    </row>
    <row r="32" spans="2:60" ht="39.6" x14ac:dyDescent="0.3">
      <c r="B32" s="286"/>
      <c r="C32" s="53"/>
      <c r="D32" s="236" t="s">
        <v>195</v>
      </c>
      <c r="E32" s="236">
        <v>51.4</v>
      </c>
      <c r="F32" s="236">
        <v>2</v>
      </c>
      <c r="G32" s="7">
        <f t="shared" si="5"/>
        <v>-51.4</v>
      </c>
      <c r="H32" s="115">
        <f t="shared" si="0"/>
        <v>10</v>
      </c>
      <c r="I32" s="230">
        <v>150</v>
      </c>
      <c r="J32" s="236"/>
      <c r="K32" s="235"/>
      <c r="L32" s="236" t="s">
        <v>170</v>
      </c>
      <c r="M32" s="55"/>
      <c r="N32" s="56"/>
      <c r="O32" s="239">
        <v>1.2</v>
      </c>
      <c r="P32" s="57"/>
      <c r="Q32" s="58"/>
      <c r="R32" s="59"/>
      <c r="S32" s="60" t="s">
        <v>266</v>
      </c>
      <c r="T32" s="228" t="s">
        <v>132</v>
      </c>
      <c r="U32" s="63"/>
      <c r="V32" s="64"/>
      <c r="W32" s="222"/>
      <c r="X32" s="223"/>
      <c r="Y32" s="57"/>
      <c r="Z32" s="58"/>
      <c r="AA32" s="61"/>
      <c r="AB32" s="224"/>
      <c r="AC32" s="224"/>
      <c r="AD32" s="224"/>
      <c r="AE32" s="57"/>
      <c r="AF32" s="59"/>
      <c r="AG32" s="63"/>
      <c r="AH32" s="64"/>
      <c r="AI32" s="190" t="str">
        <f t="shared" si="3"/>
        <v/>
      </c>
      <c r="AJ32" s="64"/>
      <c r="AK32" s="166" t="s">
        <v>267</v>
      </c>
      <c r="AU32" s="192">
        <f t="shared" si="1"/>
        <v>0</v>
      </c>
      <c r="AV32" s="171" t="str">
        <f t="shared" si="1"/>
        <v>RV12</v>
      </c>
      <c r="AW32" s="7">
        <f t="shared" si="1"/>
        <v>51.4</v>
      </c>
      <c r="AX32" s="171">
        <f t="shared" si="1"/>
        <v>2</v>
      </c>
      <c r="AY32" s="193">
        <f t="shared" si="1"/>
        <v>-51.4</v>
      </c>
      <c r="AZ32" s="171">
        <f t="shared" si="1"/>
        <v>10</v>
      </c>
      <c r="BA32" s="194">
        <f t="shared" si="1"/>
        <v>150</v>
      </c>
      <c r="BB32" s="195">
        <f t="shared" si="1"/>
        <v>0</v>
      </c>
      <c r="BC32" s="196">
        <f t="shared" si="1"/>
        <v>0</v>
      </c>
      <c r="BD32" s="197">
        <f t="shared" si="2"/>
        <v>0</v>
      </c>
      <c r="BE32" s="201">
        <f t="shared" si="2"/>
        <v>1.2</v>
      </c>
      <c r="BF32" s="199"/>
      <c r="BG32" s="200">
        <f t="shared" si="4"/>
        <v>0</v>
      </c>
      <c r="BH32" s="65"/>
    </row>
    <row r="33" spans="2:60" x14ac:dyDescent="0.3">
      <c r="B33" s="286"/>
      <c r="C33" s="53"/>
      <c r="D33" s="236" t="s">
        <v>204</v>
      </c>
      <c r="E33" s="236">
        <v>52.4</v>
      </c>
      <c r="F33" s="236">
        <v>10</v>
      </c>
      <c r="G33" s="7">
        <f t="shared" si="5"/>
        <v>-52.4</v>
      </c>
      <c r="H33" s="115">
        <f t="shared" si="0"/>
        <v>2</v>
      </c>
      <c r="I33" s="230">
        <v>150</v>
      </c>
      <c r="J33" s="236"/>
      <c r="K33" s="236"/>
      <c r="L33" s="236" t="s">
        <v>170</v>
      </c>
      <c r="M33" s="55"/>
      <c r="N33" s="56"/>
      <c r="O33" s="239">
        <v>2.2999999999999998</v>
      </c>
      <c r="P33" s="57"/>
      <c r="Q33" s="58"/>
      <c r="R33" s="59"/>
      <c r="S33" s="60" t="s">
        <v>268</v>
      </c>
      <c r="T33" s="228" t="s">
        <v>132</v>
      </c>
      <c r="U33" s="63"/>
      <c r="V33" s="64"/>
      <c r="W33" s="222"/>
      <c r="X33" s="223"/>
      <c r="Y33" s="57"/>
      <c r="Z33" s="58"/>
      <c r="AA33" s="61"/>
      <c r="AB33" s="224"/>
      <c r="AC33" s="224"/>
      <c r="AD33" s="224"/>
      <c r="AE33" s="57"/>
      <c r="AF33" s="59"/>
      <c r="AG33" s="63"/>
      <c r="AH33" s="64"/>
      <c r="AI33" s="190" t="str">
        <f t="shared" si="3"/>
        <v/>
      </c>
      <c r="AJ33" s="64"/>
      <c r="AK33" s="166" t="s">
        <v>269</v>
      </c>
      <c r="AU33" s="192">
        <f t="shared" si="1"/>
        <v>0</v>
      </c>
      <c r="AV33" s="171" t="str">
        <f t="shared" si="1"/>
        <v>RV13</v>
      </c>
      <c r="AW33" s="7">
        <f t="shared" si="1"/>
        <v>52.4</v>
      </c>
      <c r="AX33" s="171">
        <f t="shared" si="1"/>
        <v>10</v>
      </c>
      <c r="AY33" s="193">
        <f t="shared" si="1"/>
        <v>-52.4</v>
      </c>
      <c r="AZ33" s="171">
        <f t="shared" si="1"/>
        <v>2</v>
      </c>
      <c r="BA33" s="194">
        <f t="shared" si="1"/>
        <v>150</v>
      </c>
      <c r="BB33" s="195">
        <f t="shared" si="1"/>
        <v>0</v>
      </c>
      <c r="BC33" s="196">
        <f t="shared" si="1"/>
        <v>0</v>
      </c>
      <c r="BD33" s="197">
        <f t="shared" si="2"/>
        <v>0</v>
      </c>
      <c r="BE33" s="201">
        <f t="shared" si="2"/>
        <v>2.2999999999999998</v>
      </c>
      <c r="BF33" s="199"/>
      <c r="BG33" s="200">
        <f t="shared" si="4"/>
        <v>0</v>
      </c>
      <c r="BH33" s="65"/>
    </row>
    <row r="34" spans="2:60" x14ac:dyDescent="0.3">
      <c r="B34" s="286"/>
      <c r="C34" s="53"/>
      <c r="D34" s="130"/>
      <c r="E34" s="172" t="str">
        <f t="shared" ref="E34:E36" ca="1" si="6">IF(G34&lt;&gt;"",$N$14-G34,"")</f>
        <v/>
      </c>
      <c r="F34" s="171" t="str">
        <f t="shared" ref="F34:F36" ca="1" si="7">IF(H34=12,12,IF(H34=1,11,IF(H34=2,10,IF(H34=3,9,IF(H34=4,8,IF(H34=5,7,IF(H34=6,6,IF(H34=7,5,IF(H34=8,4,IF(H34=9,3,IF(H34=10,2,IF(H34=11,1,IF(H34="","")))))))))))))</f>
        <v/>
      </c>
      <c r="G34" s="7" t="str">
        <f t="shared" ca="1" si="5"/>
        <v/>
      </c>
      <c r="H34" s="115" t="str">
        <f t="shared" ca="1" si="0"/>
        <v/>
      </c>
      <c r="I34" s="127"/>
      <c r="J34" s="70"/>
      <c r="K34" s="55"/>
      <c r="L34" s="56"/>
      <c r="M34" s="55"/>
      <c r="N34" s="56"/>
      <c r="O34" s="72"/>
      <c r="P34" s="57"/>
      <c r="Q34" s="58"/>
      <c r="R34" s="59"/>
      <c r="S34" s="60"/>
      <c r="T34" s="228"/>
      <c r="U34" s="63"/>
      <c r="V34" s="64"/>
      <c r="W34" s="222"/>
      <c r="X34" s="223"/>
      <c r="Y34" s="57"/>
      <c r="Z34" s="58"/>
      <c r="AA34" s="61"/>
      <c r="AB34" s="224"/>
      <c r="AC34" s="224"/>
      <c r="AD34" s="224"/>
      <c r="AE34" s="57"/>
      <c r="AF34" s="59"/>
      <c r="AG34" s="63"/>
      <c r="AH34" s="64"/>
      <c r="AI34" s="190" t="str">
        <f t="shared" si="3"/>
        <v/>
      </c>
      <c r="AJ34" s="64"/>
      <c r="AK34" s="166"/>
      <c r="AU34" s="192">
        <f t="shared" si="1"/>
        <v>0</v>
      </c>
      <c r="AV34" s="171">
        <f t="shared" si="1"/>
        <v>0</v>
      </c>
      <c r="AW34" s="7" t="str">
        <f t="shared" ca="1" si="1"/>
        <v/>
      </c>
      <c r="AX34" s="171" t="str">
        <f t="shared" ca="1" si="1"/>
        <v/>
      </c>
      <c r="AY34" s="193" t="str">
        <f t="shared" ca="1" si="1"/>
        <v/>
      </c>
      <c r="AZ34" s="171" t="str">
        <f t="shared" ca="1" si="1"/>
        <v/>
      </c>
      <c r="BA34" s="194">
        <f t="shared" si="1"/>
        <v>0</v>
      </c>
      <c r="BB34" s="195">
        <f t="shared" si="1"/>
        <v>0</v>
      </c>
      <c r="BC34" s="196">
        <f t="shared" si="1"/>
        <v>0</v>
      </c>
      <c r="BD34" s="197">
        <f t="shared" si="2"/>
        <v>0</v>
      </c>
      <c r="BE34" s="201">
        <f t="shared" si="2"/>
        <v>0</v>
      </c>
      <c r="BF34" s="199"/>
      <c r="BG34" s="200">
        <f t="shared" si="4"/>
        <v>0</v>
      </c>
      <c r="BH34" s="65"/>
    </row>
    <row r="35" spans="2:60" x14ac:dyDescent="0.3">
      <c r="B35" s="286"/>
      <c r="C35" s="53"/>
      <c r="D35" s="130"/>
      <c r="E35" s="172" t="str">
        <f t="shared" ca="1" si="6"/>
        <v/>
      </c>
      <c r="F35" s="171" t="str">
        <f t="shared" ca="1" si="7"/>
        <v/>
      </c>
      <c r="G35" s="7" t="str">
        <f t="shared" ca="1" si="5"/>
        <v/>
      </c>
      <c r="H35" s="115" t="str">
        <f t="shared" ca="1" si="0"/>
        <v/>
      </c>
      <c r="I35" s="127"/>
      <c r="J35" s="70"/>
      <c r="K35" s="55"/>
      <c r="L35" s="56"/>
      <c r="M35" s="55"/>
      <c r="N35" s="56"/>
      <c r="O35" s="72"/>
      <c r="P35" s="57"/>
      <c r="Q35" s="58"/>
      <c r="R35" s="59"/>
      <c r="S35" s="60"/>
      <c r="T35" s="228"/>
      <c r="U35" s="63"/>
      <c r="V35" s="64"/>
      <c r="W35" s="222"/>
      <c r="X35" s="223"/>
      <c r="Y35" s="57"/>
      <c r="Z35" s="58"/>
      <c r="AA35" s="61"/>
      <c r="AB35" s="224"/>
      <c r="AC35" s="224"/>
      <c r="AD35" s="224"/>
      <c r="AE35" s="57"/>
      <c r="AF35" s="59"/>
      <c r="AG35" s="63"/>
      <c r="AH35" s="64"/>
      <c r="AI35" s="190" t="str">
        <f t="shared" si="3"/>
        <v/>
      </c>
      <c r="AJ35" s="64"/>
      <c r="AK35" s="166"/>
      <c r="AU35" s="192">
        <f t="shared" si="1"/>
        <v>0</v>
      </c>
      <c r="AV35" s="171">
        <f t="shared" si="1"/>
        <v>0</v>
      </c>
      <c r="AW35" s="7" t="str">
        <f t="shared" ca="1" si="1"/>
        <v/>
      </c>
      <c r="AX35" s="171" t="str">
        <f t="shared" ca="1" si="1"/>
        <v/>
      </c>
      <c r="AY35" s="193" t="str">
        <f t="shared" ca="1" si="1"/>
        <v/>
      </c>
      <c r="AZ35" s="171" t="str">
        <f t="shared" ca="1" si="1"/>
        <v/>
      </c>
      <c r="BA35" s="194">
        <f t="shared" si="1"/>
        <v>0</v>
      </c>
      <c r="BB35" s="195">
        <f t="shared" si="1"/>
        <v>0</v>
      </c>
      <c r="BC35" s="196">
        <f t="shared" si="1"/>
        <v>0</v>
      </c>
      <c r="BD35" s="197">
        <f t="shared" si="2"/>
        <v>0</v>
      </c>
      <c r="BE35" s="201">
        <f t="shared" si="2"/>
        <v>0</v>
      </c>
      <c r="BF35" s="199"/>
      <c r="BG35" s="200">
        <f t="shared" si="4"/>
        <v>0</v>
      </c>
      <c r="BH35" s="65"/>
    </row>
    <row r="36" spans="2:60" ht="15" thickBot="1" x14ac:dyDescent="0.35">
      <c r="B36" s="286"/>
      <c r="C36" s="75"/>
      <c r="D36" s="132"/>
      <c r="E36" s="172" t="str">
        <f t="shared" ca="1" si="6"/>
        <v/>
      </c>
      <c r="F36" s="171" t="str">
        <f t="shared" ca="1" si="7"/>
        <v/>
      </c>
      <c r="G36" s="7" t="str">
        <f t="shared" ca="1" si="5"/>
        <v/>
      </c>
      <c r="H36" s="133" t="str">
        <f t="shared" ca="1" si="0"/>
        <v/>
      </c>
      <c r="I36" s="128"/>
      <c r="J36" s="157"/>
      <c r="K36" s="77"/>
      <c r="L36" s="76"/>
      <c r="M36" s="77"/>
      <c r="N36" s="76"/>
      <c r="O36" s="161"/>
      <c r="P36" s="73"/>
      <c r="Q36" s="157"/>
      <c r="R36" s="59"/>
      <c r="S36" s="74"/>
      <c r="T36" s="228"/>
      <c r="U36" s="159"/>
      <c r="V36" s="160"/>
      <c r="W36" s="225"/>
      <c r="X36" s="226"/>
      <c r="Y36" s="76"/>
      <c r="Z36" s="157"/>
      <c r="AA36" s="77"/>
      <c r="AB36" s="227"/>
      <c r="AC36" s="227"/>
      <c r="AD36" s="227"/>
      <c r="AE36" s="76"/>
      <c r="AF36" s="158"/>
      <c r="AG36" s="159"/>
      <c r="AH36" s="160"/>
      <c r="AI36" s="191" t="str">
        <f t="shared" si="3"/>
        <v/>
      </c>
      <c r="AJ36" s="160"/>
      <c r="AK36" s="167"/>
      <c r="AU36" s="202">
        <f t="shared" si="1"/>
        <v>0</v>
      </c>
      <c r="AV36" s="203">
        <f t="shared" si="1"/>
        <v>0</v>
      </c>
      <c r="AW36" s="7" t="str">
        <f t="shared" ca="1" si="1"/>
        <v/>
      </c>
      <c r="AX36" s="203" t="str">
        <f t="shared" ca="1" si="1"/>
        <v/>
      </c>
      <c r="AY36" s="204" t="str">
        <f t="shared" ca="1" si="1"/>
        <v/>
      </c>
      <c r="AZ36" s="203" t="str">
        <f t="shared" ca="1" si="1"/>
        <v/>
      </c>
      <c r="BA36" s="205">
        <f t="shared" si="1"/>
        <v>0</v>
      </c>
      <c r="BB36" s="206">
        <f t="shared" si="1"/>
        <v>0</v>
      </c>
      <c r="BC36" s="207">
        <f t="shared" si="1"/>
        <v>0</v>
      </c>
      <c r="BD36" s="208">
        <f t="shared" si="2"/>
        <v>0</v>
      </c>
      <c r="BE36" s="209">
        <f t="shared" si="2"/>
        <v>0</v>
      </c>
      <c r="BF36" s="210"/>
      <c r="BG36" s="211">
        <f t="shared" si="4"/>
        <v>0</v>
      </c>
      <c r="BH36" s="78"/>
    </row>
    <row r="37" spans="2:60" ht="15.6" x14ac:dyDescent="0.3">
      <c r="B37" s="212"/>
      <c r="C37" s="173">
        <f>COUNTA(C21:C36)</f>
        <v>0</v>
      </c>
      <c r="D37" s="267" t="s">
        <v>112</v>
      </c>
      <c r="E37" s="267"/>
      <c r="F37" s="267"/>
      <c r="G37" s="267"/>
      <c r="H37" s="267"/>
      <c r="I37" s="268"/>
      <c r="J37" s="173">
        <f>COUNTIF(J21:J36,"x")</f>
        <v>4</v>
      </c>
      <c r="K37" s="174">
        <f>COUNTIFS(K21:K36,"&lt;&gt;",K21:K36,"&lt;&gt;-")</f>
        <v>2</v>
      </c>
      <c r="L37" s="175">
        <f>COUNTIF(L21:L36,"x")</f>
        <v>2</v>
      </c>
      <c r="M37" s="174">
        <f>COUNTIF(M21:M36,"x")</f>
        <v>0</v>
      </c>
      <c r="N37" s="176">
        <f>COUNTIF(N21:N36,"x")</f>
        <v>0</v>
      </c>
      <c r="O37" s="177">
        <f>SUM(O21:O36)</f>
        <v>45.1</v>
      </c>
      <c r="P37" s="134"/>
      <c r="Q37" s="178">
        <f>COUNTIF(Q21:Q36,"Ja")</f>
        <v>0</v>
      </c>
      <c r="R37" s="135"/>
      <c r="S37" s="134"/>
      <c r="T37" s="135"/>
      <c r="U37" s="179">
        <f>SUM(U21:U36)</f>
        <v>0</v>
      </c>
      <c r="V37" s="180">
        <f>SUM(V21:V36)</f>
        <v>0</v>
      </c>
      <c r="W37" s="181">
        <f>SUM(W21:W36)</f>
        <v>0</v>
      </c>
      <c r="X37" s="182">
        <f>SUM(X21:X36)</f>
        <v>24.6</v>
      </c>
      <c r="Y37" s="183">
        <f>COUNTIF(Y21:Y36,"x")</f>
        <v>3</v>
      </c>
      <c r="Z37" s="184">
        <f>COUNTIF(Z21:Z36,"x")</f>
        <v>0</v>
      </c>
      <c r="AA37" s="174">
        <f>COUNTIF(AA21:AA36,"x")</f>
        <v>0</v>
      </c>
      <c r="AB37" s="185">
        <f>SUM(AB21:AB36)</f>
        <v>0</v>
      </c>
      <c r="AC37" s="185">
        <f>SUM(AC21:AC36)</f>
        <v>39.6</v>
      </c>
      <c r="AD37" s="185">
        <f>SUM(AD21:AD36)</f>
        <v>0</v>
      </c>
      <c r="AE37" s="183">
        <f>COUNTIF(AE21:AE36,"x")</f>
        <v>5</v>
      </c>
      <c r="AF37" s="186">
        <f>COUNTIF(AF21:AF36,"x")</f>
        <v>5</v>
      </c>
      <c r="AG37" s="187">
        <f>SUM(AG21:AG36)</f>
        <v>0</v>
      </c>
      <c r="AH37" s="188">
        <f>SUM(AH21:AH36)</f>
        <v>0</v>
      </c>
      <c r="AI37" s="183">
        <f>COUNTIF(AI21:AI36,"x")</f>
        <v>0</v>
      </c>
      <c r="AJ37" s="189">
        <f>COUNTIF(AJ21:AJ36,"x")</f>
        <v>0</v>
      </c>
      <c r="AK37" s="135"/>
      <c r="AU37" s="178">
        <f>C37</f>
        <v>0</v>
      </c>
      <c r="AV37" s="217"/>
      <c r="AW37" s="213">
        <f ca="1">SUM(AW21:AW36)</f>
        <v>468.7</v>
      </c>
      <c r="AX37" s="214"/>
      <c r="AY37" s="214"/>
      <c r="AZ37" s="214"/>
      <c r="BA37" s="215"/>
      <c r="BB37" s="216">
        <f>COUNTIF(BB21:BB36,"x")</f>
        <v>4</v>
      </c>
      <c r="BC37" s="216">
        <f>COUNTIF(BC21:BC36,"x")</f>
        <v>2</v>
      </c>
      <c r="BD37" s="218">
        <f>COUNTIF(BD21:BD36,"x")</f>
        <v>0</v>
      </c>
      <c r="BE37" s="219">
        <f>SUM(BE21:BE36)</f>
        <v>45.1</v>
      </c>
      <c r="BF37" s="178">
        <f>COUNTIF(BF21:BF36,"Ja")</f>
        <v>0</v>
      </c>
      <c r="BG37" s="135"/>
      <c r="BH37" s="135"/>
    </row>
    <row r="39" spans="2:60" ht="18.75" customHeight="1" x14ac:dyDescent="0.3">
      <c r="E39" s="80"/>
      <c r="F39" s="80"/>
      <c r="G39" s="81"/>
      <c r="L39" s="80"/>
      <c r="M39" s="80"/>
      <c r="N39" s="131"/>
      <c r="O39" s="80"/>
      <c r="P39" s="81"/>
      <c r="W39" s="79"/>
      <c r="X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</row>
    <row r="40" spans="2:60" ht="18.75" customHeight="1" x14ac:dyDescent="0.3">
      <c r="E40" s="80"/>
      <c r="F40" s="80"/>
      <c r="G40" s="81"/>
      <c r="N40" s="131"/>
      <c r="O40" s="80"/>
      <c r="P40" s="81"/>
      <c r="W40" s="79"/>
      <c r="X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</row>
    <row r="41" spans="2:60" ht="18.75" customHeight="1" x14ac:dyDescent="0.3">
      <c r="N41" s="131"/>
      <c r="O41" s="80"/>
      <c r="P41" s="81"/>
      <c r="W41" s="79"/>
      <c r="X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</row>
    <row r="42" spans="2:60" ht="14.4" customHeight="1" x14ac:dyDescent="0.3">
      <c r="N42" s="131"/>
      <c r="W42" s="79"/>
      <c r="X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</row>
    <row r="43" spans="2:60" ht="14.4" customHeight="1" x14ac:dyDescent="0.3">
      <c r="N43" s="131"/>
      <c r="W43" s="79"/>
      <c r="X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</row>
    <row r="44" spans="2:60" ht="14.4" customHeight="1" x14ac:dyDescent="0.3">
      <c r="N44" s="131"/>
      <c r="W44" s="79"/>
      <c r="X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</row>
    <row r="45" spans="2:60" ht="14.4" customHeight="1" x14ac:dyDescent="0.3">
      <c r="N45" s="131"/>
      <c r="W45" s="79"/>
      <c r="X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</row>
    <row r="46" spans="2:60" ht="14.4" customHeight="1" x14ac:dyDescent="0.3">
      <c r="N46" s="131"/>
      <c r="W46" s="83"/>
      <c r="X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</row>
    <row r="47" spans="2:60" ht="14.4" customHeight="1" x14ac:dyDescent="0.3">
      <c r="N47" s="131"/>
      <c r="O47" s="168"/>
      <c r="W47" s="83"/>
      <c r="X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</row>
    <row r="48" spans="2:60" ht="14.4" customHeight="1" x14ac:dyDescent="0.3">
      <c r="N48" s="131"/>
      <c r="W48" s="83"/>
      <c r="X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</row>
    <row r="49" spans="14:37" ht="14.4" customHeight="1" x14ac:dyDescent="0.3">
      <c r="N49" s="131"/>
      <c r="W49" s="83"/>
      <c r="X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4:37" x14ac:dyDescent="0.3">
      <c r="N50" s="131"/>
    </row>
    <row r="51" spans="14:37" x14ac:dyDescent="0.3">
      <c r="N51" s="131"/>
    </row>
    <row r="52" spans="14:37" x14ac:dyDescent="0.3">
      <c r="N52" s="131"/>
    </row>
    <row r="53" spans="14:37" x14ac:dyDescent="0.3">
      <c r="N53" s="131"/>
    </row>
  </sheetData>
  <protectedRanges>
    <protectedRange algorithmName="SHA-512" hashValue="7aPJ5VfZBMfmTKm36/kgg4M5YmNuz+ouMCGrvsPvW/CdHKt9SGXadLlSopkyqXqdm6q8RLs9kcpCTtJLQa4H5g==" saltValue="G9Kz3R5Va/w6gu/VatE7hg==" spinCount="100000" sqref="B17:BH20" name="Bereich1"/>
  </protectedRanges>
  <mergeCells count="77">
    <mergeCell ref="B2:E2"/>
    <mergeCell ref="F2:P2"/>
    <mergeCell ref="Q2:R2"/>
    <mergeCell ref="AU2:BH11"/>
    <mergeCell ref="B3:E3"/>
    <mergeCell ref="F3:P3"/>
    <mergeCell ref="Q3:AF3"/>
    <mergeCell ref="C4:AA11"/>
    <mergeCell ref="AG4:AK4"/>
    <mergeCell ref="AG11:AK11"/>
    <mergeCell ref="BE13:BF13"/>
    <mergeCell ref="BG13:BH13"/>
    <mergeCell ref="B14:E14"/>
    <mergeCell ref="F14:J14"/>
    <mergeCell ref="K14:M14"/>
    <mergeCell ref="N14:P14"/>
    <mergeCell ref="Q14:R14"/>
    <mergeCell ref="AU14:AV14"/>
    <mergeCell ref="AW14:AZ14"/>
    <mergeCell ref="BA14:BB14"/>
    <mergeCell ref="B13:E13"/>
    <mergeCell ref="F13:J13"/>
    <mergeCell ref="AU13:AV13"/>
    <mergeCell ref="AW13:AZ13"/>
    <mergeCell ref="BA13:BB13"/>
    <mergeCell ref="BC13:BD13"/>
    <mergeCell ref="BC14:BD14"/>
    <mergeCell ref="BE14:BF14"/>
    <mergeCell ref="BG14:BH14"/>
    <mergeCell ref="B15:E15"/>
    <mergeCell ref="F15:J15"/>
    <mergeCell ref="K15:M15"/>
    <mergeCell ref="N15:P15"/>
    <mergeCell ref="AU15:AZ15"/>
    <mergeCell ref="BA15:BB15"/>
    <mergeCell ref="BC15:BD15"/>
    <mergeCell ref="BE15:BF15"/>
    <mergeCell ref="BG15:BH15"/>
    <mergeCell ref="B16:AF16"/>
    <mergeCell ref="B17:B20"/>
    <mergeCell ref="C17:O17"/>
    <mergeCell ref="P17:R17"/>
    <mergeCell ref="S17:AF17"/>
    <mergeCell ref="AG17:AK17"/>
    <mergeCell ref="AU17:BC17"/>
    <mergeCell ref="BD17:BH17"/>
    <mergeCell ref="C18:C19"/>
    <mergeCell ref="D18:D19"/>
    <mergeCell ref="E18:F18"/>
    <mergeCell ref="G18:H18"/>
    <mergeCell ref="I18:I19"/>
    <mergeCell ref="BF18:BG18"/>
    <mergeCell ref="AG18:AH18"/>
    <mergeCell ref="AI18:AJ18"/>
    <mergeCell ref="B21:B36"/>
    <mergeCell ref="AB18:AB19"/>
    <mergeCell ref="AC18:AC19"/>
    <mergeCell ref="AD18:AD19"/>
    <mergeCell ref="AF18:AF19"/>
    <mergeCell ref="S18:S19"/>
    <mergeCell ref="T18:T19"/>
    <mergeCell ref="U18:V18"/>
    <mergeCell ref="W18:W19"/>
    <mergeCell ref="X18:X19"/>
    <mergeCell ref="Y18:AA18"/>
    <mergeCell ref="L18:M18"/>
    <mergeCell ref="N18:N19"/>
    <mergeCell ref="D37:I37"/>
    <mergeCell ref="AW18:AX18"/>
    <mergeCell ref="AY18:AZ18"/>
    <mergeCell ref="BB18:BC18"/>
    <mergeCell ref="BD18:BD19"/>
    <mergeCell ref="O18:O19"/>
    <mergeCell ref="P18:P19"/>
    <mergeCell ref="Q18:Q19"/>
    <mergeCell ref="R18:R19"/>
    <mergeCell ref="J18:K18"/>
  </mergeCells>
  <conditionalFormatting sqref="C21:C27 C28:D36">
    <cfRule type="expression" dxfId="73" priority="26">
      <formula>$AK21&lt;&gt;""</formula>
    </cfRule>
  </conditionalFormatting>
  <conditionalFormatting sqref="C21:D36 S21:X36">
    <cfRule type="expression" dxfId="72" priority="6">
      <formula>$T21="Linern"</formula>
    </cfRule>
    <cfRule type="expression" dxfId="71" priority="7">
      <formula>AND($U21&lt;&gt;"",$U21&lt;&gt;"-")</formula>
    </cfRule>
    <cfRule type="expression" dxfId="70" priority="8">
      <formula>$T21="Erneuern"</formula>
    </cfRule>
    <cfRule type="expression" dxfId="69" priority="27">
      <formula>$T21="punktuelle Reparatur + Linern"</formula>
    </cfRule>
    <cfRule type="expression" dxfId="68" priority="25">
      <formula>$T21="punktuelle Reparatur"</formula>
    </cfRule>
  </conditionalFormatting>
  <conditionalFormatting sqref="C21:D36 T21:X36">
    <cfRule type="expression" dxfId="67" priority="2">
      <formula>$T21="Kein Handlungsbedarf"</formula>
    </cfRule>
    <cfRule type="expression" dxfId="66" priority="3">
      <formula>OR($M21="x",$L21="x")</formula>
    </cfRule>
  </conditionalFormatting>
  <conditionalFormatting sqref="C21:AK36 AU21:BH36 N39:N53">
    <cfRule type="cellIs" dxfId="65" priority="1" operator="equal">
      <formula>"?"</formula>
    </cfRule>
  </conditionalFormatting>
  <conditionalFormatting sqref="E21:E36">
    <cfRule type="expression" dxfId="64" priority="5">
      <formula>AND($L21="x",$M21="x")</formula>
    </cfRule>
  </conditionalFormatting>
  <conditionalFormatting sqref="F21:I27 D21:D27 AV21:AV36 F28:H36">
    <cfRule type="expression" dxfId="63" priority="22">
      <formula>OR($L21=1,$M21=1)</formula>
    </cfRule>
  </conditionalFormatting>
  <conditionalFormatting sqref="G23:G36">
    <cfRule type="expression" dxfId="62" priority="21">
      <formula>OR($L23=1,$M23=1)</formula>
    </cfRule>
  </conditionalFormatting>
  <conditionalFormatting sqref="I21:I36">
    <cfRule type="expression" dxfId="61" priority="19" stopIfTrue="1">
      <formula>$I21&gt;=300</formula>
    </cfRule>
  </conditionalFormatting>
  <conditionalFormatting sqref="L21:M36">
    <cfRule type="expression" dxfId="60" priority="23">
      <formula>AND($L21="x",$M21="x")</formula>
    </cfRule>
  </conditionalFormatting>
  <conditionalFormatting sqref="N39:N53">
    <cfRule type="expression" dxfId="59" priority="37">
      <formula>OR($L22=1,$M22=1)</formula>
    </cfRule>
  </conditionalFormatting>
  <conditionalFormatting sqref="O21:O27">
    <cfRule type="expression" dxfId="58" priority="20">
      <formula>OR($L21=1,$M21=1)</formula>
    </cfRule>
  </conditionalFormatting>
  <conditionalFormatting sqref="Q21:Q36">
    <cfRule type="expression" dxfId="57" priority="4">
      <formula>$Q21="Ja"</formula>
    </cfRule>
  </conditionalFormatting>
  <conditionalFormatting sqref="S21:S36">
    <cfRule type="expression" dxfId="56" priority="10">
      <formula>$S21=""</formula>
    </cfRule>
  </conditionalFormatting>
  <conditionalFormatting sqref="T21:AJ36 L21:L36 Q21:R36 N21:N36">
    <cfRule type="expression" dxfId="55" priority="36">
      <formula>($M21="x")</formula>
    </cfRule>
  </conditionalFormatting>
  <conditionalFormatting sqref="T21:AJ36 M21:O36 BD21:BE36 Q21:R36">
    <cfRule type="expression" dxfId="54" priority="35">
      <formula>($L21="x")</formula>
    </cfRule>
  </conditionalFormatting>
  <conditionalFormatting sqref="U21:U36 Y21:Y36 J21:J36 AB21:AB36">
    <cfRule type="expression" dxfId="53" priority="33">
      <formula>NOT(OR($K21="",$K21="-"))</formula>
    </cfRule>
  </conditionalFormatting>
  <conditionalFormatting sqref="U21:U36">
    <cfRule type="expression" dxfId="52" priority="29">
      <formula>NOT(OR($V21="",$V21="-"))</formula>
    </cfRule>
  </conditionalFormatting>
  <conditionalFormatting sqref="U21:V36">
    <cfRule type="expression" dxfId="51" priority="28">
      <formula>OR($T21="Erneuern",$T21="punktuelle Reparatur")</formula>
    </cfRule>
  </conditionalFormatting>
  <conditionalFormatting sqref="U21:X36">
    <cfRule type="expression" dxfId="50" priority="31">
      <formula>$T21="Kein Handlungsbedarf"</formula>
    </cfRule>
  </conditionalFormatting>
  <conditionalFormatting sqref="V21:V36 Z21:AA36 K21:K36 AD21:AE36">
    <cfRule type="expression" dxfId="49" priority="32">
      <formula>($J21="x")</formula>
    </cfRule>
  </conditionalFormatting>
  <conditionalFormatting sqref="V21:V36">
    <cfRule type="expression" dxfId="48" priority="34">
      <formula>NOT(OR($U21="",$U21="-"))</formula>
    </cfRule>
  </conditionalFormatting>
  <conditionalFormatting sqref="X21:X36">
    <cfRule type="expression" dxfId="47" priority="9">
      <formula>$T21="Linern"</formula>
    </cfRule>
  </conditionalFormatting>
  <conditionalFormatting sqref="Y21:AA36">
    <cfRule type="expression" dxfId="46" priority="24">
      <formula>OR(AND($Y21="x",$Z21="x"),AND($Y21="x",$AA21="x"),AND($Z21="x",$AA21="x"))</formula>
    </cfRule>
  </conditionalFormatting>
  <conditionalFormatting sqref="AI21:AJ36">
    <cfRule type="expression" dxfId="45" priority="30">
      <formula>OR(AND($U21="",$V21=""),AND($U21="-",$V21="-"))</formula>
    </cfRule>
  </conditionalFormatting>
  <conditionalFormatting sqref="AW28:AW36">
    <cfRule type="expression" dxfId="44" priority="15">
      <formula>OR($L28=1,$M28=1)</formula>
    </cfRule>
  </conditionalFormatting>
  <conditionalFormatting sqref="BB21:BB36">
    <cfRule type="expression" dxfId="43" priority="17">
      <formula>NOT(OR($K21="",$K21="-"))</formula>
    </cfRule>
  </conditionalFormatting>
  <conditionalFormatting sqref="BC21:BC36">
    <cfRule type="expression" dxfId="42" priority="18">
      <formula>($J21="x")</formula>
    </cfRule>
  </conditionalFormatting>
  <conditionalFormatting sqref="BD21:BD36">
    <cfRule type="expression" dxfId="41" priority="16">
      <formula>($M21="x")</formula>
    </cfRule>
  </conditionalFormatting>
  <conditionalFormatting sqref="BE21:BE36">
    <cfRule type="expression" dxfId="40" priority="14">
      <formula>OR($L21=1,$M21=1)</formula>
    </cfRule>
  </conditionalFormatting>
  <conditionalFormatting sqref="BF21:BF36">
    <cfRule type="expression" dxfId="39" priority="11">
      <formula>$BF21=""</formula>
    </cfRule>
  </conditionalFormatting>
  <conditionalFormatting sqref="BF21:BH36">
    <cfRule type="expression" dxfId="38" priority="12">
      <formula>($L21="x")</formula>
    </cfRule>
    <cfRule type="expression" dxfId="37" priority="13">
      <formula>($M21="x")</formula>
    </cfRule>
  </conditionalFormatting>
  <dataValidations count="46">
    <dataValidation type="list" allowBlank="1" showInputMessage="1" showErrorMessage="1" sqref="Q21:Q36" xr:uid="{42C6263A-7555-46CD-AEA8-61D38EE4E984}">
      <formula1>"Ja,Nein"</formula1>
    </dataValidation>
    <dataValidation allowBlank="1" showInputMessage="1" showErrorMessage="1" promptTitle="Info" prompt="Hier soll die Nummer eingetragen werden, welche der Haltung in der Zeichnung zugewiesen wurde." sqref="C18" xr:uid="{65BB8F03-7D53-48A9-8E84-CB9F064246ED}"/>
    <dataValidation allowBlank="1" showInputMessage="1" showErrorMessage="1" promptTitle="Info" prompt="Die Leitungsbezeichnung kann den Dokumenten der Sielbefahrung entnommen werden._x000a_(Bsp. 68404012SE02)" sqref="D18:D19" xr:uid="{66F50E58-5365-47B1-9897-A38920810359}"/>
    <dataValidation allowBlank="1" showInputMessage="1" showErrorMessage="1" promptTitle="Info" prompt="Hier wird die Stationierung des Anschlusses entlang der Haltung und deren Lage im Siel festgehalten. _x000a_Betrachtet, wenn in Fließrichtung befahren wurde." sqref="E18:F18" xr:uid="{E5436AE7-3934-4D10-8E3B-C8CF9ECD6F67}"/>
    <dataValidation allowBlank="1" showInputMessage="1" showErrorMessage="1" promptTitle="Info" prompt="Wieivel Meter ist der Anschluss vom Beginn der Haltung entfernt._x000a_Gemessen, wenn in Fließrichtung befahren wurde." sqref="E19" xr:uid="{2C8E8651-E591-4AE4-8896-5F46BC98D2B6}"/>
    <dataValidation allowBlank="1" showInputMessage="1" showErrorMessage="1" promptTitle="Info" prompt="Lage des Anschlusses, wenn man die Haltung entlang schaut. Dargestellt in Form einer Uhrzeit. Liegt der Anschluss also mittig rechts, entspräche dies 3 Uhr." sqref="F19" xr:uid="{02C4FF0E-1705-4C38-9D23-834EE4C740D2}"/>
    <dataValidation allowBlank="1" showInputMessage="1" showErrorMessage="1" promptTitle="Info" prompt="Eintragung der Dimensionierung der Anschlussleitung in DN." sqref="I18:I19" xr:uid="{3ED76720-8E4D-4FB7-8B8F-46D1B950D207}"/>
    <dataValidation allowBlank="1" showInputMessage="1" showErrorMessage="1" promptTitle="Info" prompt="Prüfen ob es sich bei dem Anschluss um einen Straßenablauf oder einen Hausanschluss handelt." sqref="J18:K18" xr:uid="{9A19C1C9-8E3E-46E6-8159-151D171FCAF8}"/>
    <dataValidation allowBlank="1" showInputMessage="1" showErrorMessage="1" promptTitle="Info" prompt="Hier ankreuzen, wenn es sich bei dem Anschluss um einen Straßenablauf handelt." sqref="J19" xr:uid="{B2BB68E9-036F-4F8C-A2ED-F99D6C698A91}"/>
    <dataValidation allowBlank="1" showInputMessage="1" showErrorMessage="1" promptTitle="Info" prompt="Wenn es sich bei dem Anschluss um einen Hausanschluss handelt, dann hier die Hausnummer eintragen, zu welcher dieser gehört." sqref="K19" xr:uid="{88701556-12DE-4459-BF98-34193797F81A}"/>
    <dataValidation allowBlank="1" showInputMessage="1" showErrorMessage="1" promptTitle="Info" prompt="Hier wird die Stationierung des Anschlusses entlang der Haltung und deren Lage im Siel festgehalten. _x000a_Betrachtet, wenn gegen Fließrichtung befahren wurde." sqref="G18:H18" xr:uid="{D94F0CD2-4B23-4D37-8BEF-402396F18A07}"/>
    <dataValidation allowBlank="1" showInputMessage="1" showErrorMessage="1" promptTitle="Info" prompt="Wieivel Meter ist der Anschluss vom Beginn der Haltung entfernt._x000a_Gemessen, wenn gegen Fließrichtung befahren wurde." sqref="G19" xr:uid="{84307ECF-E79D-472A-B14A-433C499A60B4}"/>
    <dataValidation allowBlank="1" showInputMessage="1" showErrorMessage="1" promptTitle="Info" prompt="Lage des Anschlusses, wenn man die Haltung entlang schaut. Dargestellt in Form einer Uhrzeit. Liegt der Anschluss also mittig und rechts, entspräche dies 3 Uhr." sqref="H19" xr:uid="{0B66D249-5F78-4DB1-81F6-2FF21BEAAAEC}"/>
    <dataValidation allowBlank="1" showInputMessage="1" showErrorMessage="1" promptTitle="Info" prompt="Abfrage ob der Anschluss verschlossen ist. Wenn zutrffend dann mit einem &quot;x&quot; ausfüllen, ansonsten mit einem &quot;-&quot; ausfüllen." sqref="L18:M18" xr:uid="{1ED64DFE-88FF-4DF0-BD21-F4AEC3B9A116}"/>
    <dataValidation allowBlank="1" showInputMessage="1" showErrorMessage="1" promptTitle="Info" prompt="Wenn der Anschluss direkt am Siel verschlossen ist, dann hier ankreuzen." sqref="L19" xr:uid="{608C737A-5E10-4D7D-B504-901E6C366376}"/>
    <dataValidation allowBlank="1" showInputMessage="1" showErrorMessage="1" promptTitle="Info" prompt="Wenn der Anschluss innerhalb der Anschlussleitung verschlossen ist, dann hier ankreuzen." sqref="M19" xr:uid="{2C783A53-3341-4126-B69D-C89B39B69C52}"/>
    <dataValidation allowBlank="1" showInputMessage="1" showErrorMessage="1" promptTitle="Info" prompt="Hier einfach die Länge der Anschlussleitung eintragen. DIese kann der Auswertung der Kanalbefahrung entnommen werden." sqref="O18:O19" xr:uid="{3CF68974-729C-45E5-A2A3-C9190741A594}"/>
    <dataValidation allowBlank="1" showInputMessage="1" showErrorMessage="1" promptTitle="Info" prompt="Hier einen kurzen Kommentar, in welchem Zustand sich die Einbindung befindet. Der Kommentar bezieht sich hier NUR auf die Einbindung, nicht auf den Zustand der AL selbst." sqref="P18:P19" xr:uid="{E222214D-BD47-4F4E-914A-9F45960ED387}"/>
    <dataValidation allowBlank="1" showInputMessage="1" showErrorMessage="1" promptTitle="Info" prompt="Soll die Einbindung nach der Sanierung geöffnet werden oder verschlossen bleiben? Bei Auswahl von Ja, wird die Zeile gelb markiert um darauf hinzuweisen, dass hier auf jeden Fall Handlungsbedarf besteht.         " sqref="Q18:Q19" xr:uid="{911402D4-5723-4921-A072-2C115075DF66}"/>
    <dataValidation allowBlank="1" showInputMessage="1" showErrorMessage="1" promptTitle="Info" prompt="Hier auswählen ob und welche Maßnahme für die AL notwendig ist. Die Zeilen werden nach Auswahl farblich markiert um einen besseren Überblick zu erhalten welcher Handlungsbedarf besteht." sqref="T18:T19" xr:uid="{85F42AD4-0FFD-4B72-B933-391B2F287951}"/>
    <dataValidation allowBlank="1" showInputMessage="1" showErrorMessage="1" promptTitle="Info" prompt="Wenn als Maßnahme Linern gewählt wurde, muss hier eingetragen werden von wo dieser eingezogen wird." sqref="U18:V18" xr:uid="{978920BF-8909-414E-9556-3DDEA8E16998}"/>
    <dataValidation allowBlank="1" showInputMessage="1" showErrorMessage="1" promptTitle="Info" prompt="In dieser Zeile die Meter der zu sanierenden Strecke eintragen, falls der Liner aus dem Straßenablauf eingezogen wird." sqref="U19" xr:uid="{274EA722-D5E3-4CC7-9567-18595E97B11D}"/>
    <dataValidation allowBlank="1" showInputMessage="1" showErrorMessage="1" promptTitle="Info" prompt="In dieser Zeile die Meter der zu sanierenden Strecke eintragen, falls der Liner aus einer Kopfbaugrube oder einem Revisionsschacht eingezogen wird." sqref="V19" xr:uid="{23618648-1876-4220-9BED-75AF6445AB6C}"/>
    <dataValidation allowBlank="1" showInputMessage="1" showErrorMessage="1" promptTitle="Info" prompt="Wieviele Reparaturbaugruben sind bei einer punktuellen Erneuerung notwendig._x000a_Diese können auch notwendig werden, falls ein Liner eingezogen wird und an einer Stelle zusätzlich punktuell repariert werden muss." sqref="W18:W19" xr:uid="{EFB6199D-7678-45F9-982A-52C4EA1F55F9}"/>
    <dataValidation allowBlank="1" showInputMessage="1" showErrorMessage="1" promptTitle="Info" prompt="Wieviele Meter Baugrube werden zur Erneuerung der Haltung notwendig. Hauptsächlich wenn die AL in offener Bauweise erneuert werden muss. Bei punktuellen Reparaturen werden die Baugruben nach Stück erfasst." sqref="X18:X19" xr:uid="{84EB2A63-0672-4DFB-86D1-114281BFE7F9}"/>
    <dataValidation allowBlank="1" showInputMessage="1" showErrorMessage="1" promptTitle="Info" prompt="Wo wird die Vorflut angeschlossen um die AL trocken zu halten." sqref="Y18:AA18" xr:uid="{A1FAD1DB-8A63-4B4D-B4B5-72622C837F3C}"/>
    <dataValidation allowBlank="1" showInputMessage="1" showErrorMessage="1" promptTitle="Info" prompt="Ankreuzen, wenn es sich bei der AL um einen Straßenablauf handelt und dieser einfach abgedeckt wird, um zu verhindern, dass dort Wasser hinein fließen kann." sqref="Y19" xr:uid="{87FB9AB9-9862-46B6-B975-FB1D6EE7788B}"/>
    <dataValidation allowBlank="1" showInputMessage="1" showErrorMessage="1" promptTitle="Info" prompt="Es wird eine Kopfbaugrube erstellt, um die Vorflut dort anschließen zu können._x000a_Meistens bei Hausanschlüssen, die über keinen Revisionsschacht verfügen." sqref="Z19" xr:uid="{BB6FA41A-2150-4199-B768-B61EEB9660DE}"/>
    <dataValidation allowBlank="1" showInputMessage="1" showErrorMessage="1" promptTitle="Info" prompt="Anschluss der Vorflut an einen Revisionsschacht." sqref="AA19" xr:uid="{2EE0264D-97AE-43E1-9C36-5282D732EF41}"/>
    <dataValidation allowBlank="1" showInputMessage="1" showErrorMessage="1" promptTitle="Info" prompt="Die Reinigung und Befahrung erfolgt aus dem Straßenablauf. BItte die zu befahrenden Meter angeben." sqref="AB18:AB19" xr:uid="{4D05F612-DB5B-4494-A588-1B824F9DDE7B}"/>
    <dataValidation allowBlank="1" showInputMessage="1" showErrorMessage="1" promptTitle="Info" prompt="Die Reinigung und Befahrung erfolgt direkt aus dem Siel heraus, an dem die AL angeschlossen ist. BItte die zu befahrenden Meter angeben." sqref="AC18:AC19" xr:uid="{0CA3B5DA-7E74-4938-8BAA-A8DAB2C3DF04}"/>
    <dataValidation allowBlank="1" showInputMessage="1" showErrorMessage="1" promptTitle="Info" prompt="Die Reinigung und Befahrung erfolgt aus einem Revisionsschacht. BItte die zu befahrenden Meter angeben." sqref="AD18:AD19" xr:uid="{B80A5D33-2887-4176-BC66-6DA60C1090F6}"/>
    <dataValidation allowBlank="1" showInputMessage="1" showErrorMessage="1" promptTitle="Info" prompt="Ankreuzen, falls eine rein optische Prüfung notwendig ist, um zu prüfen ob die AL überhaupt in Betrieb ist. Sprich hinein schauen und bewerten." sqref="AE18" xr:uid="{F3A19DDC-65E3-4F30-9113-75506604953B}"/>
    <dataValidation allowBlank="1" showInputMessage="1" showErrorMessage="1" promptTitle="Info" prompt="Hiermit ist die Zweipunktortung gemeint und ob eine solche notwendig ist." sqref="AF18:AF19" xr:uid="{16489955-61C2-462C-AC41-BEFFCA6D647E}"/>
    <dataValidation allowBlank="1" showInputMessage="1" showErrorMessage="1" promptTitle="Info" prompt="Sind Arbeiten innerhalb der AL notwendig, um diese von Bewuchs oder sonstiger Beeinträchtigung zu befreien? Falls nötig, eintragen wieviele Stunden mit Fräse oder Kettenschleuder gearbeitet werden muss. Alternativ mit &quot;-&quot; ausfüllen." sqref="AG18:AH18" xr:uid="{B21226A0-B117-42BF-86E0-4A40404EFFD3}"/>
    <dataValidation allowBlank="1" showInputMessage="1" showErrorMessage="1" promptTitle="Info" prompt="Wieviele Stunden wird ein Fräsen innerhalb der AL notwendig sein?" sqref="AG19" xr:uid="{7CDC88EA-17B3-41A6-9901-EEB3E7DE4955}"/>
    <dataValidation allowBlank="1" showInputMessage="1" showErrorMessage="1" promptTitle="Info" prompt="Wieviele Stunden wird die Kettenschleuder notwendig sein, um die Beeinträchtigungen innerhalb der AL zu entfernen?" sqref="AH19" xr:uid="{F614070C-0A24-4D9A-982D-83C2732B3F85}"/>
    <dataValidation allowBlank="1" showInputMessage="1" showErrorMessage="1" promptTitle="Info" prompt="Diese Zulagen kommen alternativ zum tragen, falls die AL mit einem Liner saniert wird." sqref="AI18:AJ18" xr:uid="{44F603DC-D9E4-47D7-AEC6-D3DDC35CC322}"/>
    <dataValidation allowBlank="1" showInputMessage="1" showErrorMessage="1" promptTitle="Info" prompt="Falls die Länge des zu sanierenden Liners mehr als 5m beträgt, wird eine Zulage berechnet. Diese Zeile füllt sich falls zutreffend automatisch aus." sqref="AI19" xr:uid="{04E22A55-6D0D-4FE4-BAF0-149CF3359914}"/>
    <dataValidation allowBlank="1" showInputMessage="1" showErrorMessage="1" promptTitle="Info" prompt="Falls der Liner gegen Fließrichtung eingebaut werden muss, kommt eine Zulage zum tragen. In diesem Falle bitte hier mit einem &quot;x&quot; markieren." sqref="AJ19" xr:uid="{FD11C2EA-AD2B-4E4F-BFD5-6C936B114336}"/>
    <dataValidation allowBlank="1" showInputMessage="1" showErrorMessage="1" promptTitle="Info" prompt="Hier können zusätzliche Notizen eingetragen werden, um sich z.b. selbst einen Reminder zu der AL zu notieren." sqref="AK18" xr:uid="{D5D0CF32-AFDF-4B92-97D6-158564FA57EC}"/>
    <dataValidation type="list" showInputMessage="1" showErrorMessage="1" sqref="R21:R36" xr:uid="{E9CDD72B-1651-461A-B336-D395DA2AEB31}">
      <formula1>"Kein Handlungsbedarf,Handlaminat,Hutprofil,Verpressen,zurückl. Einbingsb. Spachteln,"</formula1>
    </dataValidation>
    <dataValidation allowBlank="1" showInputMessage="1" showErrorMessage="1" promptTitle="Info" prompt="Hier einen Kommentar eintragen in welchem Zustand sich die AL befindet, was Besonderheiteneiten sind und ob Vorarbeiten (Fräsen, Kettenschleuder, etc.) notwendig sind." sqref="S18:S19" xr:uid="{5E7A84DF-2710-4C6E-BFEE-0032DD14A037}"/>
    <dataValidation allowBlank="1" showInputMessage="1" showErrorMessage="1" promptTitle="Info" prompt="Gibt es innerhalb der Anschlussleitung einen weiteren Anschluss, welcher sich im öffentlichen Bereich befindet? Unteranschlüsse im Privaten Bereich sind nicht zu beachten." sqref="N18:N19" xr:uid="{B84B8D53-A46C-4CAE-8493-10ABB66C9F7D}"/>
    <dataValidation allowBlank="1" showInputMessage="1" showErrorMessage="1" promptTitle="Info" prompt="Auswählen ob oder wie die Einbindung erfolgen soll." sqref="R18:R19" xr:uid="{65E72DD7-09BE-43F3-ACBD-62E64382AC79}"/>
    <dataValidation type="list" allowBlank="1" showInputMessage="1" showErrorMessage="1" sqref="T21:T36" xr:uid="{CAC46C86-3843-4DB7-ABE9-B6DD0BD99AF1}">
      <formula1>"Kein Handlungsbedarf,Linern,Erneuern,punktuelle Reparatur,punktuelle Reparatur + Linern"</formula1>
    </dataValidation>
  </dataValidations>
  <printOptions horizontalCentered="1"/>
  <pageMargins left="0.31496062992125984" right="0.31496062992125984" top="0.59055118110236227" bottom="0.78740157480314965" header="0.31496062992125984" footer="0.31496062992125984"/>
  <pageSetup paperSize="8" scale="48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F6DD6-843C-4860-928E-270C5EF8491F}">
  <sheetPr>
    <pageSetUpPr fitToPage="1"/>
  </sheetPr>
  <dimension ref="B2:BH53"/>
  <sheetViews>
    <sheetView showZeros="0" tabSelected="1" zoomScale="85" zoomScaleNormal="85" workbookViewId="0">
      <selection activeCell="F2" sqref="F2:P3"/>
    </sheetView>
  </sheetViews>
  <sheetFormatPr baseColWidth="10" defaultRowHeight="14.4" x14ac:dyDescent="0.3"/>
  <cols>
    <col min="1" max="2" width="4.88671875" style="8" customWidth="1"/>
    <col min="3" max="3" width="11.33203125" style="8" bestFit="1" customWidth="1"/>
    <col min="4" max="4" width="15.109375" style="8" customWidth="1"/>
    <col min="5" max="5" width="12.33203125" style="8" bestFit="1" customWidth="1"/>
    <col min="6" max="6" width="7.6640625" style="8" customWidth="1"/>
    <col min="7" max="7" width="12.33203125" style="82" bestFit="1" customWidth="1"/>
    <col min="8" max="8" width="7.6640625" style="82" customWidth="1"/>
    <col min="9" max="9" width="8.5546875" style="82" customWidth="1"/>
    <col min="10" max="10" width="8.33203125" style="8" customWidth="1"/>
    <col min="11" max="11" width="8.5546875" style="82" customWidth="1"/>
    <col min="12" max="12" width="7.6640625" style="82" customWidth="1"/>
    <col min="13" max="13" width="8.6640625" style="82" customWidth="1"/>
    <col min="14" max="14" width="8.5546875" style="8" bestFit="1" customWidth="1"/>
    <col min="15" max="15" width="9.5546875" style="82" bestFit="1" customWidth="1"/>
    <col min="16" max="16" width="23.44140625" style="8" customWidth="1"/>
    <col min="17" max="17" width="8" style="8" bestFit="1" customWidth="1"/>
    <col min="18" max="18" width="18.6640625" style="8" customWidth="1"/>
    <col min="19" max="19" width="29.109375" style="8" customWidth="1"/>
    <col min="20" max="20" width="19.33203125" style="8" bestFit="1" customWidth="1"/>
    <col min="21" max="21" width="12.44140625" style="8" customWidth="1"/>
    <col min="22" max="22" width="11.88671875" style="8" customWidth="1"/>
    <col min="23" max="24" width="10.6640625" style="8" customWidth="1"/>
    <col min="25" max="25" width="10.109375" style="8" customWidth="1"/>
    <col min="26" max="27" width="7.6640625" style="8" bestFit="1" customWidth="1"/>
    <col min="28" max="28" width="10.109375" style="8" bestFit="1" customWidth="1"/>
    <col min="29" max="29" width="9" style="8" customWidth="1"/>
    <col min="30" max="30" width="8.5546875" style="8" customWidth="1"/>
    <col min="31" max="31" width="9.88671875" style="8" bestFit="1" customWidth="1"/>
    <col min="32" max="32" width="7.6640625" style="8" bestFit="1" customWidth="1"/>
    <col min="33" max="33" width="10.5546875" style="8" customWidth="1"/>
    <col min="34" max="34" width="10.44140625" style="8" customWidth="1"/>
    <col min="35" max="36" width="11.5546875" style="8" bestFit="1" customWidth="1"/>
    <col min="37" max="37" width="32" style="8" customWidth="1"/>
    <col min="38" max="49" width="11.5546875" style="8"/>
    <col min="50" max="50" width="7" style="8" customWidth="1"/>
    <col min="51" max="51" width="11.5546875" style="8"/>
    <col min="52" max="52" width="7.109375" style="8" customWidth="1"/>
    <col min="53" max="58" width="11.5546875" style="8"/>
    <col min="59" max="59" width="16" style="8" bestFit="1" customWidth="1"/>
    <col min="60" max="60" width="24" style="8" customWidth="1"/>
    <col min="61" max="255" width="11.5546875" style="8"/>
    <col min="256" max="256" width="11.109375" style="8" bestFit="1" customWidth="1"/>
    <col min="257" max="257" width="10.33203125" style="8" bestFit="1" customWidth="1"/>
    <col min="258" max="258" width="7.109375" style="8" bestFit="1" customWidth="1"/>
    <col min="259" max="259" width="12.44140625" style="8" customWidth="1"/>
    <col min="260" max="260" width="6.6640625" style="8" bestFit="1" customWidth="1"/>
    <col min="261" max="261" width="5" style="8" bestFit="1" customWidth="1"/>
    <col min="262" max="262" width="5.33203125" style="8" bestFit="1" customWidth="1"/>
    <col min="263" max="263" width="3.109375" style="8" bestFit="1" customWidth="1"/>
    <col min="264" max="264" width="9" style="8" customWidth="1"/>
    <col min="265" max="265" width="7" style="8" bestFit="1" customWidth="1"/>
    <col min="266" max="266" width="6" style="8" bestFit="1" customWidth="1"/>
    <col min="267" max="267" width="16.109375" style="8" customWidth="1"/>
    <col min="268" max="268" width="5.44140625" style="8" bestFit="1" customWidth="1"/>
    <col min="269" max="269" width="17" style="8" customWidth="1"/>
    <col min="270" max="274" width="11.5546875" style="8"/>
    <col min="275" max="275" width="8.88671875" style="8" bestFit="1" customWidth="1"/>
    <col min="276" max="276" width="9.5546875" style="8" bestFit="1" customWidth="1"/>
    <col min="277" max="277" width="6.88671875" style="8" bestFit="1" customWidth="1"/>
    <col min="278" max="278" width="8.44140625" style="8" bestFit="1" customWidth="1"/>
    <col min="279" max="279" width="8" style="8" bestFit="1" customWidth="1"/>
    <col min="280" max="280" width="7.5546875" style="8" bestFit="1" customWidth="1"/>
    <col min="281" max="281" width="5.5546875" style="8" bestFit="1" customWidth="1"/>
    <col min="282" max="511" width="11.5546875" style="8"/>
    <col min="512" max="512" width="11.109375" style="8" bestFit="1" customWidth="1"/>
    <col min="513" max="513" width="10.33203125" style="8" bestFit="1" customWidth="1"/>
    <col min="514" max="514" width="7.109375" style="8" bestFit="1" customWidth="1"/>
    <col min="515" max="515" width="12.44140625" style="8" customWidth="1"/>
    <col min="516" max="516" width="6.6640625" style="8" bestFit="1" customWidth="1"/>
    <col min="517" max="517" width="5" style="8" bestFit="1" customWidth="1"/>
    <col min="518" max="518" width="5.33203125" style="8" bestFit="1" customWidth="1"/>
    <col min="519" max="519" width="3.109375" style="8" bestFit="1" customWidth="1"/>
    <col min="520" max="520" width="9" style="8" customWidth="1"/>
    <col min="521" max="521" width="7" style="8" bestFit="1" customWidth="1"/>
    <col min="522" max="522" width="6" style="8" bestFit="1" customWidth="1"/>
    <col min="523" max="523" width="16.109375" style="8" customWidth="1"/>
    <col min="524" max="524" width="5.44140625" style="8" bestFit="1" customWidth="1"/>
    <col min="525" max="525" width="17" style="8" customWidth="1"/>
    <col min="526" max="530" width="11.5546875" style="8"/>
    <col min="531" max="531" width="8.88671875" style="8" bestFit="1" customWidth="1"/>
    <col min="532" max="532" width="9.5546875" style="8" bestFit="1" customWidth="1"/>
    <col min="533" max="533" width="6.88671875" style="8" bestFit="1" customWidth="1"/>
    <col min="534" max="534" width="8.44140625" style="8" bestFit="1" customWidth="1"/>
    <col min="535" max="535" width="8" style="8" bestFit="1" customWidth="1"/>
    <col min="536" max="536" width="7.5546875" style="8" bestFit="1" customWidth="1"/>
    <col min="537" max="537" width="5.5546875" style="8" bestFit="1" customWidth="1"/>
    <col min="538" max="767" width="11.5546875" style="8"/>
    <col min="768" max="768" width="11.109375" style="8" bestFit="1" customWidth="1"/>
    <col min="769" max="769" width="10.33203125" style="8" bestFit="1" customWidth="1"/>
    <col min="770" max="770" width="7.109375" style="8" bestFit="1" customWidth="1"/>
    <col min="771" max="771" width="12.44140625" style="8" customWidth="1"/>
    <col min="772" max="772" width="6.6640625" style="8" bestFit="1" customWidth="1"/>
    <col min="773" max="773" width="5" style="8" bestFit="1" customWidth="1"/>
    <col min="774" max="774" width="5.33203125" style="8" bestFit="1" customWidth="1"/>
    <col min="775" max="775" width="3.109375" style="8" bestFit="1" customWidth="1"/>
    <col min="776" max="776" width="9" style="8" customWidth="1"/>
    <col min="777" max="777" width="7" style="8" bestFit="1" customWidth="1"/>
    <col min="778" max="778" width="6" style="8" bestFit="1" customWidth="1"/>
    <col min="779" max="779" width="16.109375" style="8" customWidth="1"/>
    <col min="780" max="780" width="5.44140625" style="8" bestFit="1" customWidth="1"/>
    <col min="781" max="781" width="17" style="8" customWidth="1"/>
    <col min="782" max="786" width="11.5546875" style="8"/>
    <col min="787" max="787" width="8.88671875" style="8" bestFit="1" customWidth="1"/>
    <col min="788" max="788" width="9.5546875" style="8" bestFit="1" customWidth="1"/>
    <col min="789" max="789" width="6.88671875" style="8" bestFit="1" customWidth="1"/>
    <col min="790" max="790" width="8.44140625" style="8" bestFit="1" customWidth="1"/>
    <col min="791" max="791" width="8" style="8" bestFit="1" customWidth="1"/>
    <col min="792" max="792" width="7.5546875" style="8" bestFit="1" customWidth="1"/>
    <col min="793" max="793" width="5.5546875" style="8" bestFit="1" customWidth="1"/>
    <col min="794" max="1023" width="11.5546875" style="8"/>
    <col min="1024" max="1024" width="11.109375" style="8" bestFit="1" customWidth="1"/>
    <col min="1025" max="1025" width="10.33203125" style="8" bestFit="1" customWidth="1"/>
    <col min="1026" max="1026" width="7.109375" style="8" bestFit="1" customWidth="1"/>
    <col min="1027" max="1027" width="12.44140625" style="8" customWidth="1"/>
    <col min="1028" max="1028" width="6.6640625" style="8" bestFit="1" customWidth="1"/>
    <col min="1029" max="1029" width="5" style="8" bestFit="1" customWidth="1"/>
    <col min="1030" max="1030" width="5.33203125" style="8" bestFit="1" customWidth="1"/>
    <col min="1031" max="1031" width="3.109375" style="8" bestFit="1" customWidth="1"/>
    <col min="1032" max="1032" width="9" style="8" customWidth="1"/>
    <col min="1033" max="1033" width="7" style="8" bestFit="1" customWidth="1"/>
    <col min="1034" max="1034" width="6" style="8" bestFit="1" customWidth="1"/>
    <col min="1035" max="1035" width="16.109375" style="8" customWidth="1"/>
    <col min="1036" max="1036" width="5.44140625" style="8" bestFit="1" customWidth="1"/>
    <col min="1037" max="1037" width="17" style="8" customWidth="1"/>
    <col min="1038" max="1042" width="11.5546875" style="8"/>
    <col min="1043" max="1043" width="8.88671875" style="8" bestFit="1" customWidth="1"/>
    <col min="1044" max="1044" width="9.5546875" style="8" bestFit="1" customWidth="1"/>
    <col min="1045" max="1045" width="6.88671875" style="8" bestFit="1" customWidth="1"/>
    <col min="1046" max="1046" width="8.44140625" style="8" bestFit="1" customWidth="1"/>
    <col min="1047" max="1047" width="8" style="8" bestFit="1" customWidth="1"/>
    <col min="1048" max="1048" width="7.5546875" style="8" bestFit="1" customWidth="1"/>
    <col min="1049" max="1049" width="5.5546875" style="8" bestFit="1" customWidth="1"/>
    <col min="1050" max="1279" width="11.5546875" style="8"/>
    <col min="1280" max="1280" width="11.109375" style="8" bestFit="1" customWidth="1"/>
    <col min="1281" max="1281" width="10.33203125" style="8" bestFit="1" customWidth="1"/>
    <col min="1282" max="1282" width="7.109375" style="8" bestFit="1" customWidth="1"/>
    <col min="1283" max="1283" width="12.44140625" style="8" customWidth="1"/>
    <col min="1284" max="1284" width="6.6640625" style="8" bestFit="1" customWidth="1"/>
    <col min="1285" max="1285" width="5" style="8" bestFit="1" customWidth="1"/>
    <col min="1286" max="1286" width="5.33203125" style="8" bestFit="1" customWidth="1"/>
    <col min="1287" max="1287" width="3.109375" style="8" bestFit="1" customWidth="1"/>
    <col min="1288" max="1288" width="9" style="8" customWidth="1"/>
    <col min="1289" max="1289" width="7" style="8" bestFit="1" customWidth="1"/>
    <col min="1290" max="1290" width="6" style="8" bestFit="1" customWidth="1"/>
    <col min="1291" max="1291" width="16.109375" style="8" customWidth="1"/>
    <col min="1292" max="1292" width="5.44140625" style="8" bestFit="1" customWidth="1"/>
    <col min="1293" max="1293" width="17" style="8" customWidth="1"/>
    <col min="1294" max="1298" width="11.5546875" style="8"/>
    <col min="1299" max="1299" width="8.88671875" style="8" bestFit="1" customWidth="1"/>
    <col min="1300" max="1300" width="9.5546875" style="8" bestFit="1" customWidth="1"/>
    <col min="1301" max="1301" width="6.88671875" style="8" bestFit="1" customWidth="1"/>
    <col min="1302" max="1302" width="8.44140625" style="8" bestFit="1" customWidth="1"/>
    <col min="1303" max="1303" width="8" style="8" bestFit="1" customWidth="1"/>
    <col min="1304" max="1304" width="7.5546875" style="8" bestFit="1" customWidth="1"/>
    <col min="1305" max="1305" width="5.5546875" style="8" bestFit="1" customWidth="1"/>
    <col min="1306" max="1535" width="11.5546875" style="8"/>
    <col min="1536" max="1536" width="11.109375" style="8" bestFit="1" customWidth="1"/>
    <col min="1537" max="1537" width="10.33203125" style="8" bestFit="1" customWidth="1"/>
    <col min="1538" max="1538" width="7.109375" style="8" bestFit="1" customWidth="1"/>
    <col min="1539" max="1539" width="12.44140625" style="8" customWidth="1"/>
    <col min="1540" max="1540" width="6.6640625" style="8" bestFit="1" customWidth="1"/>
    <col min="1541" max="1541" width="5" style="8" bestFit="1" customWidth="1"/>
    <col min="1542" max="1542" width="5.33203125" style="8" bestFit="1" customWidth="1"/>
    <col min="1543" max="1543" width="3.109375" style="8" bestFit="1" customWidth="1"/>
    <col min="1544" max="1544" width="9" style="8" customWidth="1"/>
    <col min="1545" max="1545" width="7" style="8" bestFit="1" customWidth="1"/>
    <col min="1546" max="1546" width="6" style="8" bestFit="1" customWidth="1"/>
    <col min="1547" max="1547" width="16.109375" style="8" customWidth="1"/>
    <col min="1548" max="1548" width="5.44140625" style="8" bestFit="1" customWidth="1"/>
    <col min="1549" max="1549" width="17" style="8" customWidth="1"/>
    <col min="1550" max="1554" width="11.5546875" style="8"/>
    <col min="1555" max="1555" width="8.88671875" style="8" bestFit="1" customWidth="1"/>
    <col min="1556" max="1556" width="9.5546875" style="8" bestFit="1" customWidth="1"/>
    <col min="1557" max="1557" width="6.88671875" style="8" bestFit="1" customWidth="1"/>
    <col min="1558" max="1558" width="8.44140625" style="8" bestFit="1" customWidth="1"/>
    <col min="1559" max="1559" width="8" style="8" bestFit="1" customWidth="1"/>
    <col min="1560" max="1560" width="7.5546875" style="8" bestFit="1" customWidth="1"/>
    <col min="1561" max="1561" width="5.5546875" style="8" bestFit="1" customWidth="1"/>
    <col min="1562" max="1791" width="11.5546875" style="8"/>
    <col min="1792" max="1792" width="11.109375" style="8" bestFit="1" customWidth="1"/>
    <col min="1793" max="1793" width="10.33203125" style="8" bestFit="1" customWidth="1"/>
    <col min="1794" max="1794" width="7.109375" style="8" bestFit="1" customWidth="1"/>
    <col min="1795" max="1795" width="12.44140625" style="8" customWidth="1"/>
    <col min="1796" max="1796" width="6.6640625" style="8" bestFit="1" customWidth="1"/>
    <col min="1797" max="1797" width="5" style="8" bestFit="1" customWidth="1"/>
    <col min="1798" max="1798" width="5.33203125" style="8" bestFit="1" customWidth="1"/>
    <col min="1799" max="1799" width="3.109375" style="8" bestFit="1" customWidth="1"/>
    <col min="1800" max="1800" width="9" style="8" customWidth="1"/>
    <col min="1801" max="1801" width="7" style="8" bestFit="1" customWidth="1"/>
    <col min="1802" max="1802" width="6" style="8" bestFit="1" customWidth="1"/>
    <col min="1803" max="1803" width="16.109375" style="8" customWidth="1"/>
    <col min="1804" max="1804" width="5.44140625" style="8" bestFit="1" customWidth="1"/>
    <col min="1805" max="1805" width="17" style="8" customWidth="1"/>
    <col min="1806" max="1810" width="11.5546875" style="8"/>
    <col min="1811" max="1811" width="8.88671875" style="8" bestFit="1" customWidth="1"/>
    <col min="1812" max="1812" width="9.5546875" style="8" bestFit="1" customWidth="1"/>
    <col min="1813" max="1813" width="6.88671875" style="8" bestFit="1" customWidth="1"/>
    <col min="1814" max="1814" width="8.44140625" style="8" bestFit="1" customWidth="1"/>
    <col min="1815" max="1815" width="8" style="8" bestFit="1" customWidth="1"/>
    <col min="1816" max="1816" width="7.5546875" style="8" bestFit="1" customWidth="1"/>
    <col min="1817" max="1817" width="5.5546875" style="8" bestFit="1" customWidth="1"/>
    <col min="1818" max="2047" width="11.5546875" style="8"/>
    <col min="2048" max="2048" width="11.109375" style="8" bestFit="1" customWidth="1"/>
    <col min="2049" max="2049" width="10.33203125" style="8" bestFit="1" customWidth="1"/>
    <col min="2050" max="2050" width="7.109375" style="8" bestFit="1" customWidth="1"/>
    <col min="2051" max="2051" width="12.44140625" style="8" customWidth="1"/>
    <col min="2052" max="2052" width="6.6640625" style="8" bestFit="1" customWidth="1"/>
    <col min="2053" max="2053" width="5" style="8" bestFit="1" customWidth="1"/>
    <col min="2054" max="2054" width="5.33203125" style="8" bestFit="1" customWidth="1"/>
    <col min="2055" max="2055" width="3.109375" style="8" bestFit="1" customWidth="1"/>
    <col min="2056" max="2056" width="9" style="8" customWidth="1"/>
    <col min="2057" max="2057" width="7" style="8" bestFit="1" customWidth="1"/>
    <col min="2058" max="2058" width="6" style="8" bestFit="1" customWidth="1"/>
    <col min="2059" max="2059" width="16.109375" style="8" customWidth="1"/>
    <col min="2060" max="2060" width="5.44140625" style="8" bestFit="1" customWidth="1"/>
    <col min="2061" max="2061" width="17" style="8" customWidth="1"/>
    <col min="2062" max="2066" width="11.5546875" style="8"/>
    <col min="2067" max="2067" width="8.88671875" style="8" bestFit="1" customWidth="1"/>
    <col min="2068" max="2068" width="9.5546875" style="8" bestFit="1" customWidth="1"/>
    <col min="2069" max="2069" width="6.88671875" style="8" bestFit="1" customWidth="1"/>
    <col min="2070" max="2070" width="8.44140625" style="8" bestFit="1" customWidth="1"/>
    <col min="2071" max="2071" width="8" style="8" bestFit="1" customWidth="1"/>
    <col min="2072" max="2072" width="7.5546875" style="8" bestFit="1" customWidth="1"/>
    <col min="2073" max="2073" width="5.5546875" style="8" bestFit="1" customWidth="1"/>
    <col min="2074" max="2303" width="11.5546875" style="8"/>
    <col min="2304" max="2304" width="11.109375" style="8" bestFit="1" customWidth="1"/>
    <col min="2305" max="2305" width="10.33203125" style="8" bestFit="1" customWidth="1"/>
    <col min="2306" max="2306" width="7.109375" style="8" bestFit="1" customWidth="1"/>
    <col min="2307" max="2307" width="12.44140625" style="8" customWidth="1"/>
    <col min="2308" max="2308" width="6.6640625" style="8" bestFit="1" customWidth="1"/>
    <col min="2309" max="2309" width="5" style="8" bestFit="1" customWidth="1"/>
    <col min="2310" max="2310" width="5.33203125" style="8" bestFit="1" customWidth="1"/>
    <col min="2311" max="2311" width="3.109375" style="8" bestFit="1" customWidth="1"/>
    <col min="2312" max="2312" width="9" style="8" customWidth="1"/>
    <col min="2313" max="2313" width="7" style="8" bestFit="1" customWidth="1"/>
    <col min="2314" max="2314" width="6" style="8" bestFit="1" customWidth="1"/>
    <col min="2315" max="2315" width="16.109375" style="8" customWidth="1"/>
    <col min="2316" max="2316" width="5.44140625" style="8" bestFit="1" customWidth="1"/>
    <col min="2317" max="2317" width="17" style="8" customWidth="1"/>
    <col min="2318" max="2322" width="11.5546875" style="8"/>
    <col min="2323" max="2323" width="8.88671875" style="8" bestFit="1" customWidth="1"/>
    <col min="2324" max="2324" width="9.5546875" style="8" bestFit="1" customWidth="1"/>
    <col min="2325" max="2325" width="6.88671875" style="8" bestFit="1" customWidth="1"/>
    <col min="2326" max="2326" width="8.44140625" style="8" bestFit="1" customWidth="1"/>
    <col min="2327" max="2327" width="8" style="8" bestFit="1" customWidth="1"/>
    <col min="2328" max="2328" width="7.5546875" style="8" bestFit="1" customWidth="1"/>
    <col min="2329" max="2329" width="5.5546875" style="8" bestFit="1" customWidth="1"/>
    <col min="2330" max="2559" width="11.5546875" style="8"/>
    <col min="2560" max="2560" width="11.109375" style="8" bestFit="1" customWidth="1"/>
    <col min="2561" max="2561" width="10.33203125" style="8" bestFit="1" customWidth="1"/>
    <col min="2562" max="2562" width="7.109375" style="8" bestFit="1" customWidth="1"/>
    <col min="2563" max="2563" width="12.44140625" style="8" customWidth="1"/>
    <col min="2564" max="2564" width="6.6640625" style="8" bestFit="1" customWidth="1"/>
    <col min="2565" max="2565" width="5" style="8" bestFit="1" customWidth="1"/>
    <col min="2566" max="2566" width="5.33203125" style="8" bestFit="1" customWidth="1"/>
    <col min="2567" max="2567" width="3.109375" style="8" bestFit="1" customWidth="1"/>
    <col min="2568" max="2568" width="9" style="8" customWidth="1"/>
    <col min="2569" max="2569" width="7" style="8" bestFit="1" customWidth="1"/>
    <col min="2570" max="2570" width="6" style="8" bestFit="1" customWidth="1"/>
    <col min="2571" max="2571" width="16.109375" style="8" customWidth="1"/>
    <col min="2572" max="2572" width="5.44140625" style="8" bestFit="1" customWidth="1"/>
    <col min="2573" max="2573" width="17" style="8" customWidth="1"/>
    <col min="2574" max="2578" width="11.5546875" style="8"/>
    <col min="2579" max="2579" width="8.88671875" style="8" bestFit="1" customWidth="1"/>
    <col min="2580" max="2580" width="9.5546875" style="8" bestFit="1" customWidth="1"/>
    <col min="2581" max="2581" width="6.88671875" style="8" bestFit="1" customWidth="1"/>
    <col min="2582" max="2582" width="8.44140625" style="8" bestFit="1" customWidth="1"/>
    <col min="2583" max="2583" width="8" style="8" bestFit="1" customWidth="1"/>
    <col min="2584" max="2584" width="7.5546875" style="8" bestFit="1" customWidth="1"/>
    <col min="2585" max="2585" width="5.5546875" style="8" bestFit="1" customWidth="1"/>
    <col min="2586" max="2815" width="11.5546875" style="8"/>
    <col min="2816" max="2816" width="11.109375" style="8" bestFit="1" customWidth="1"/>
    <col min="2817" max="2817" width="10.33203125" style="8" bestFit="1" customWidth="1"/>
    <col min="2818" max="2818" width="7.109375" style="8" bestFit="1" customWidth="1"/>
    <col min="2819" max="2819" width="12.44140625" style="8" customWidth="1"/>
    <col min="2820" max="2820" width="6.6640625" style="8" bestFit="1" customWidth="1"/>
    <col min="2821" max="2821" width="5" style="8" bestFit="1" customWidth="1"/>
    <col min="2822" max="2822" width="5.33203125" style="8" bestFit="1" customWidth="1"/>
    <col min="2823" max="2823" width="3.109375" style="8" bestFit="1" customWidth="1"/>
    <col min="2824" max="2824" width="9" style="8" customWidth="1"/>
    <col min="2825" max="2825" width="7" style="8" bestFit="1" customWidth="1"/>
    <col min="2826" max="2826" width="6" style="8" bestFit="1" customWidth="1"/>
    <col min="2827" max="2827" width="16.109375" style="8" customWidth="1"/>
    <col min="2828" max="2828" width="5.44140625" style="8" bestFit="1" customWidth="1"/>
    <col min="2829" max="2829" width="17" style="8" customWidth="1"/>
    <col min="2830" max="2834" width="11.5546875" style="8"/>
    <col min="2835" max="2835" width="8.88671875" style="8" bestFit="1" customWidth="1"/>
    <col min="2836" max="2836" width="9.5546875" style="8" bestFit="1" customWidth="1"/>
    <col min="2837" max="2837" width="6.88671875" style="8" bestFit="1" customWidth="1"/>
    <col min="2838" max="2838" width="8.44140625" style="8" bestFit="1" customWidth="1"/>
    <col min="2839" max="2839" width="8" style="8" bestFit="1" customWidth="1"/>
    <col min="2840" max="2840" width="7.5546875" style="8" bestFit="1" customWidth="1"/>
    <col min="2841" max="2841" width="5.5546875" style="8" bestFit="1" customWidth="1"/>
    <col min="2842" max="3071" width="11.5546875" style="8"/>
    <col min="3072" max="3072" width="11.109375" style="8" bestFit="1" customWidth="1"/>
    <col min="3073" max="3073" width="10.33203125" style="8" bestFit="1" customWidth="1"/>
    <col min="3074" max="3074" width="7.109375" style="8" bestFit="1" customWidth="1"/>
    <col min="3075" max="3075" width="12.44140625" style="8" customWidth="1"/>
    <col min="3076" max="3076" width="6.6640625" style="8" bestFit="1" customWidth="1"/>
    <col min="3077" max="3077" width="5" style="8" bestFit="1" customWidth="1"/>
    <col min="3078" max="3078" width="5.33203125" style="8" bestFit="1" customWidth="1"/>
    <col min="3079" max="3079" width="3.109375" style="8" bestFit="1" customWidth="1"/>
    <col min="3080" max="3080" width="9" style="8" customWidth="1"/>
    <col min="3081" max="3081" width="7" style="8" bestFit="1" customWidth="1"/>
    <col min="3082" max="3082" width="6" style="8" bestFit="1" customWidth="1"/>
    <col min="3083" max="3083" width="16.109375" style="8" customWidth="1"/>
    <col min="3084" max="3084" width="5.44140625" style="8" bestFit="1" customWidth="1"/>
    <col min="3085" max="3085" width="17" style="8" customWidth="1"/>
    <col min="3086" max="3090" width="11.5546875" style="8"/>
    <col min="3091" max="3091" width="8.88671875" style="8" bestFit="1" customWidth="1"/>
    <col min="3092" max="3092" width="9.5546875" style="8" bestFit="1" customWidth="1"/>
    <col min="3093" max="3093" width="6.88671875" style="8" bestFit="1" customWidth="1"/>
    <col min="3094" max="3094" width="8.44140625" style="8" bestFit="1" customWidth="1"/>
    <col min="3095" max="3095" width="8" style="8" bestFit="1" customWidth="1"/>
    <col min="3096" max="3096" width="7.5546875" style="8" bestFit="1" customWidth="1"/>
    <col min="3097" max="3097" width="5.5546875" style="8" bestFit="1" customWidth="1"/>
    <col min="3098" max="3327" width="11.5546875" style="8"/>
    <col min="3328" max="3328" width="11.109375" style="8" bestFit="1" customWidth="1"/>
    <col min="3329" max="3329" width="10.33203125" style="8" bestFit="1" customWidth="1"/>
    <col min="3330" max="3330" width="7.109375" style="8" bestFit="1" customWidth="1"/>
    <col min="3331" max="3331" width="12.44140625" style="8" customWidth="1"/>
    <col min="3332" max="3332" width="6.6640625" style="8" bestFit="1" customWidth="1"/>
    <col min="3333" max="3333" width="5" style="8" bestFit="1" customWidth="1"/>
    <col min="3334" max="3334" width="5.33203125" style="8" bestFit="1" customWidth="1"/>
    <col min="3335" max="3335" width="3.109375" style="8" bestFit="1" customWidth="1"/>
    <col min="3336" max="3336" width="9" style="8" customWidth="1"/>
    <col min="3337" max="3337" width="7" style="8" bestFit="1" customWidth="1"/>
    <col min="3338" max="3338" width="6" style="8" bestFit="1" customWidth="1"/>
    <col min="3339" max="3339" width="16.109375" style="8" customWidth="1"/>
    <col min="3340" max="3340" width="5.44140625" style="8" bestFit="1" customWidth="1"/>
    <col min="3341" max="3341" width="17" style="8" customWidth="1"/>
    <col min="3342" max="3346" width="11.5546875" style="8"/>
    <col min="3347" max="3347" width="8.88671875" style="8" bestFit="1" customWidth="1"/>
    <col min="3348" max="3348" width="9.5546875" style="8" bestFit="1" customWidth="1"/>
    <col min="3349" max="3349" width="6.88671875" style="8" bestFit="1" customWidth="1"/>
    <col min="3350" max="3350" width="8.44140625" style="8" bestFit="1" customWidth="1"/>
    <col min="3351" max="3351" width="8" style="8" bestFit="1" customWidth="1"/>
    <col min="3352" max="3352" width="7.5546875" style="8" bestFit="1" customWidth="1"/>
    <col min="3353" max="3353" width="5.5546875" style="8" bestFit="1" customWidth="1"/>
    <col min="3354" max="3583" width="11.5546875" style="8"/>
    <col min="3584" max="3584" width="11.109375" style="8" bestFit="1" customWidth="1"/>
    <col min="3585" max="3585" width="10.33203125" style="8" bestFit="1" customWidth="1"/>
    <col min="3586" max="3586" width="7.109375" style="8" bestFit="1" customWidth="1"/>
    <col min="3587" max="3587" width="12.44140625" style="8" customWidth="1"/>
    <col min="3588" max="3588" width="6.6640625" style="8" bestFit="1" customWidth="1"/>
    <col min="3589" max="3589" width="5" style="8" bestFit="1" customWidth="1"/>
    <col min="3590" max="3590" width="5.33203125" style="8" bestFit="1" customWidth="1"/>
    <col min="3591" max="3591" width="3.109375" style="8" bestFit="1" customWidth="1"/>
    <col min="3592" max="3592" width="9" style="8" customWidth="1"/>
    <col min="3593" max="3593" width="7" style="8" bestFit="1" customWidth="1"/>
    <col min="3594" max="3594" width="6" style="8" bestFit="1" customWidth="1"/>
    <col min="3595" max="3595" width="16.109375" style="8" customWidth="1"/>
    <col min="3596" max="3596" width="5.44140625" style="8" bestFit="1" customWidth="1"/>
    <col min="3597" max="3597" width="17" style="8" customWidth="1"/>
    <col min="3598" max="3602" width="11.5546875" style="8"/>
    <col min="3603" max="3603" width="8.88671875" style="8" bestFit="1" customWidth="1"/>
    <col min="3604" max="3604" width="9.5546875" style="8" bestFit="1" customWidth="1"/>
    <col min="3605" max="3605" width="6.88671875" style="8" bestFit="1" customWidth="1"/>
    <col min="3606" max="3606" width="8.44140625" style="8" bestFit="1" customWidth="1"/>
    <col min="3607" max="3607" width="8" style="8" bestFit="1" customWidth="1"/>
    <col min="3608" max="3608" width="7.5546875" style="8" bestFit="1" customWidth="1"/>
    <col min="3609" max="3609" width="5.5546875" style="8" bestFit="1" customWidth="1"/>
    <col min="3610" max="3839" width="11.5546875" style="8"/>
    <col min="3840" max="3840" width="11.109375" style="8" bestFit="1" customWidth="1"/>
    <col min="3841" max="3841" width="10.33203125" style="8" bestFit="1" customWidth="1"/>
    <col min="3842" max="3842" width="7.109375" style="8" bestFit="1" customWidth="1"/>
    <col min="3843" max="3843" width="12.44140625" style="8" customWidth="1"/>
    <col min="3844" max="3844" width="6.6640625" style="8" bestFit="1" customWidth="1"/>
    <col min="3845" max="3845" width="5" style="8" bestFit="1" customWidth="1"/>
    <col min="3846" max="3846" width="5.33203125" style="8" bestFit="1" customWidth="1"/>
    <col min="3847" max="3847" width="3.109375" style="8" bestFit="1" customWidth="1"/>
    <col min="3848" max="3848" width="9" style="8" customWidth="1"/>
    <col min="3849" max="3849" width="7" style="8" bestFit="1" customWidth="1"/>
    <col min="3850" max="3850" width="6" style="8" bestFit="1" customWidth="1"/>
    <col min="3851" max="3851" width="16.109375" style="8" customWidth="1"/>
    <col min="3852" max="3852" width="5.44140625" style="8" bestFit="1" customWidth="1"/>
    <col min="3853" max="3853" width="17" style="8" customWidth="1"/>
    <col min="3854" max="3858" width="11.5546875" style="8"/>
    <col min="3859" max="3859" width="8.88671875" style="8" bestFit="1" customWidth="1"/>
    <col min="3860" max="3860" width="9.5546875" style="8" bestFit="1" customWidth="1"/>
    <col min="3861" max="3861" width="6.88671875" style="8" bestFit="1" customWidth="1"/>
    <col min="3862" max="3862" width="8.44140625" style="8" bestFit="1" customWidth="1"/>
    <col min="3863" max="3863" width="8" style="8" bestFit="1" customWidth="1"/>
    <col min="3864" max="3864" width="7.5546875" style="8" bestFit="1" customWidth="1"/>
    <col min="3865" max="3865" width="5.5546875" style="8" bestFit="1" customWidth="1"/>
    <col min="3866" max="4095" width="11.5546875" style="8"/>
    <col min="4096" max="4096" width="11.109375" style="8" bestFit="1" customWidth="1"/>
    <col min="4097" max="4097" width="10.33203125" style="8" bestFit="1" customWidth="1"/>
    <col min="4098" max="4098" width="7.109375" style="8" bestFit="1" customWidth="1"/>
    <col min="4099" max="4099" width="12.44140625" style="8" customWidth="1"/>
    <col min="4100" max="4100" width="6.6640625" style="8" bestFit="1" customWidth="1"/>
    <col min="4101" max="4101" width="5" style="8" bestFit="1" customWidth="1"/>
    <col min="4102" max="4102" width="5.33203125" style="8" bestFit="1" customWidth="1"/>
    <col min="4103" max="4103" width="3.109375" style="8" bestFit="1" customWidth="1"/>
    <col min="4104" max="4104" width="9" style="8" customWidth="1"/>
    <col min="4105" max="4105" width="7" style="8" bestFit="1" customWidth="1"/>
    <col min="4106" max="4106" width="6" style="8" bestFit="1" customWidth="1"/>
    <col min="4107" max="4107" width="16.109375" style="8" customWidth="1"/>
    <col min="4108" max="4108" width="5.44140625" style="8" bestFit="1" customWidth="1"/>
    <col min="4109" max="4109" width="17" style="8" customWidth="1"/>
    <col min="4110" max="4114" width="11.5546875" style="8"/>
    <col min="4115" max="4115" width="8.88671875" style="8" bestFit="1" customWidth="1"/>
    <col min="4116" max="4116" width="9.5546875" style="8" bestFit="1" customWidth="1"/>
    <col min="4117" max="4117" width="6.88671875" style="8" bestFit="1" customWidth="1"/>
    <col min="4118" max="4118" width="8.44140625" style="8" bestFit="1" customWidth="1"/>
    <col min="4119" max="4119" width="8" style="8" bestFit="1" customWidth="1"/>
    <col min="4120" max="4120" width="7.5546875" style="8" bestFit="1" customWidth="1"/>
    <col min="4121" max="4121" width="5.5546875" style="8" bestFit="1" customWidth="1"/>
    <col min="4122" max="4351" width="11.5546875" style="8"/>
    <col min="4352" max="4352" width="11.109375" style="8" bestFit="1" customWidth="1"/>
    <col min="4353" max="4353" width="10.33203125" style="8" bestFit="1" customWidth="1"/>
    <col min="4354" max="4354" width="7.109375" style="8" bestFit="1" customWidth="1"/>
    <col min="4355" max="4355" width="12.44140625" style="8" customWidth="1"/>
    <col min="4356" max="4356" width="6.6640625" style="8" bestFit="1" customWidth="1"/>
    <col min="4357" max="4357" width="5" style="8" bestFit="1" customWidth="1"/>
    <col min="4358" max="4358" width="5.33203125" style="8" bestFit="1" customWidth="1"/>
    <col min="4359" max="4359" width="3.109375" style="8" bestFit="1" customWidth="1"/>
    <col min="4360" max="4360" width="9" style="8" customWidth="1"/>
    <col min="4361" max="4361" width="7" style="8" bestFit="1" customWidth="1"/>
    <col min="4362" max="4362" width="6" style="8" bestFit="1" customWidth="1"/>
    <col min="4363" max="4363" width="16.109375" style="8" customWidth="1"/>
    <col min="4364" max="4364" width="5.44140625" style="8" bestFit="1" customWidth="1"/>
    <col min="4365" max="4365" width="17" style="8" customWidth="1"/>
    <col min="4366" max="4370" width="11.5546875" style="8"/>
    <col min="4371" max="4371" width="8.88671875" style="8" bestFit="1" customWidth="1"/>
    <col min="4372" max="4372" width="9.5546875" style="8" bestFit="1" customWidth="1"/>
    <col min="4373" max="4373" width="6.88671875" style="8" bestFit="1" customWidth="1"/>
    <col min="4374" max="4374" width="8.44140625" style="8" bestFit="1" customWidth="1"/>
    <col min="4375" max="4375" width="8" style="8" bestFit="1" customWidth="1"/>
    <col min="4376" max="4376" width="7.5546875" style="8" bestFit="1" customWidth="1"/>
    <col min="4377" max="4377" width="5.5546875" style="8" bestFit="1" customWidth="1"/>
    <col min="4378" max="4607" width="11.5546875" style="8"/>
    <col min="4608" max="4608" width="11.109375" style="8" bestFit="1" customWidth="1"/>
    <col min="4609" max="4609" width="10.33203125" style="8" bestFit="1" customWidth="1"/>
    <col min="4610" max="4610" width="7.109375" style="8" bestFit="1" customWidth="1"/>
    <col min="4611" max="4611" width="12.44140625" style="8" customWidth="1"/>
    <col min="4612" max="4612" width="6.6640625" style="8" bestFit="1" customWidth="1"/>
    <col min="4613" max="4613" width="5" style="8" bestFit="1" customWidth="1"/>
    <col min="4614" max="4614" width="5.33203125" style="8" bestFit="1" customWidth="1"/>
    <col min="4615" max="4615" width="3.109375" style="8" bestFit="1" customWidth="1"/>
    <col min="4616" max="4616" width="9" style="8" customWidth="1"/>
    <col min="4617" max="4617" width="7" style="8" bestFit="1" customWidth="1"/>
    <col min="4618" max="4618" width="6" style="8" bestFit="1" customWidth="1"/>
    <col min="4619" max="4619" width="16.109375" style="8" customWidth="1"/>
    <col min="4620" max="4620" width="5.44140625" style="8" bestFit="1" customWidth="1"/>
    <col min="4621" max="4621" width="17" style="8" customWidth="1"/>
    <col min="4622" max="4626" width="11.5546875" style="8"/>
    <col min="4627" max="4627" width="8.88671875" style="8" bestFit="1" customWidth="1"/>
    <col min="4628" max="4628" width="9.5546875" style="8" bestFit="1" customWidth="1"/>
    <col min="4629" max="4629" width="6.88671875" style="8" bestFit="1" customWidth="1"/>
    <col min="4630" max="4630" width="8.44140625" style="8" bestFit="1" customWidth="1"/>
    <col min="4631" max="4631" width="8" style="8" bestFit="1" customWidth="1"/>
    <col min="4632" max="4632" width="7.5546875" style="8" bestFit="1" customWidth="1"/>
    <col min="4633" max="4633" width="5.5546875" style="8" bestFit="1" customWidth="1"/>
    <col min="4634" max="4863" width="11.5546875" style="8"/>
    <col min="4864" max="4864" width="11.109375" style="8" bestFit="1" customWidth="1"/>
    <col min="4865" max="4865" width="10.33203125" style="8" bestFit="1" customWidth="1"/>
    <col min="4866" max="4866" width="7.109375" style="8" bestFit="1" customWidth="1"/>
    <col min="4867" max="4867" width="12.44140625" style="8" customWidth="1"/>
    <col min="4868" max="4868" width="6.6640625" style="8" bestFit="1" customWidth="1"/>
    <col min="4869" max="4869" width="5" style="8" bestFit="1" customWidth="1"/>
    <col min="4870" max="4870" width="5.33203125" style="8" bestFit="1" customWidth="1"/>
    <col min="4871" max="4871" width="3.109375" style="8" bestFit="1" customWidth="1"/>
    <col min="4872" max="4872" width="9" style="8" customWidth="1"/>
    <col min="4873" max="4873" width="7" style="8" bestFit="1" customWidth="1"/>
    <col min="4874" max="4874" width="6" style="8" bestFit="1" customWidth="1"/>
    <col min="4875" max="4875" width="16.109375" style="8" customWidth="1"/>
    <col min="4876" max="4876" width="5.44140625" style="8" bestFit="1" customWidth="1"/>
    <col min="4877" max="4877" width="17" style="8" customWidth="1"/>
    <col min="4878" max="4882" width="11.5546875" style="8"/>
    <col min="4883" max="4883" width="8.88671875" style="8" bestFit="1" customWidth="1"/>
    <col min="4884" max="4884" width="9.5546875" style="8" bestFit="1" customWidth="1"/>
    <col min="4885" max="4885" width="6.88671875" style="8" bestFit="1" customWidth="1"/>
    <col min="4886" max="4886" width="8.44140625" style="8" bestFit="1" customWidth="1"/>
    <col min="4887" max="4887" width="8" style="8" bestFit="1" customWidth="1"/>
    <col min="4888" max="4888" width="7.5546875" style="8" bestFit="1" customWidth="1"/>
    <col min="4889" max="4889" width="5.5546875" style="8" bestFit="1" customWidth="1"/>
    <col min="4890" max="5119" width="11.5546875" style="8"/>
    <col min="5120" max="5120" width="11.109375" style="8" bestFit="1" customWidth="1"/>
    <col min="5121" max="5121" width="10.33203125" style="8" bestFit="1" customWidth="1"/>
    <col min="5122" max="5122" width="7.109375" style="8" bestFit="1" customWidth="1"/>
    <col min="5123" max="5123" width="12.44140625" style="8" customWidth="1"/>
    <col min="5124" max="5124" width="6.6640625" style="8" bestFit="1" customWidth="1"/>
    <col min="5125" max="5125" width="5" style="8" bestFit="1" customWidth="1"/>
    <col min="5126" max="5126" width="5.33203125" style="8" bestFit="1" customWidth="1"/>
    <col min="5127" max="5127" width="3.109375" style="8" bestFit="1" customWidth="1"/>
    <col min="5128" max="5128" width="9" style="8" customWidth="1"/>
    <col min="5129" max="5129" width="7" style="8" bestFit="1" customWidth="1"/>
    <col min="5130" max="5130" width="6" style="8" bestFit="1" customWidth="1"/>
    <col min="5131" max="5131" width="16.109375" style="8" customWidth="1"/>
    <col min="5132" max="5132" width="5.44140625" style="8" bestFit="1" customWidth="1"/>
    <col min="5133" max="5133" width="17" style="8" customWidth="1"/>
    <col min="5134" max="5138" width="11.5546875" style="8"/>
    <col min="5139" max="5139" width="8.88671875" style="8" bestFit="1" customWidth="1"/>
    <col min="5140" max="5140" width="9.5546875" style="8" bestFit="1" customWidth="1"/>
    <col min="5141" max="5141" width="6.88671875" style="8" bestFit="1" customWidth="1"/>
    <col min="5142" max="5142" width="8.44140625" style="8" bestFit="1" customWidth="1"/>
    <col min="5143" max="5143" width="8" style="8" bestFit="1" customWidth="1"/>
    <col min="5144" max="5144" width="7.5546875" style="8" bestFit="1" customWidth="1"/>
    <col min="5145" max="5145" width="5.5546875" style="8" bestFit="1" customWidth="1"/>
    <col min="5146" max="5375" width="11.5546875" style="8"/>
    <col min="5376" max="5376" width="11.109375" style="8" bestFit="1" customWidth="1"/>
    <col min="5377" max="5377" width="10.33203125" style="8" bestFit="1" customWidth="1"/>
    <col min="5378" max="5378" width="7.109375" style="8" bestFit="1" customWidth="1"/>
    <col min="5379" max="5379" width="12.44140625" style="8" customWidth="1"/>
    <col min="5380" max="5380" width="6.6640625" style="8" bestFit="1" customWidth="1"/>
    <col min="5381" max="5381" width="5" style="8" bestFit="1" customWidth="1"/>
    <col min="5382" max="5382" width="5.33203125" style="8" bestFit="1" customWidth="1"/>
    <col min="5383" max="5383" width="3.109375" style="8" bestFit="1" customWidth="1"/>
    <col min="5384" max="5384" width="9" style="8" customWidth="1"/>
    <col min="5385" max="5385" width="7" style="8" bestFit="1" customWidth="1"/>
    <col min="5386" max="5386" width="6" style="8" bestFit="1" customWidth="1"/>
    <col min="5387" max="5387" width="16.109375" style="8" customWidth="1"/>
    <col min="5388" max="5388" width="5.44140625" style="8" bestFit="1" customWidth="1"/>
    <col min="5389" max="5389" width="17" style="8" customWidth="1"/>
    <col min="5390" max="5394" width="11.5546875" style="8"/>
    <col min="5395" max="5395" width="8.88671875" style="8" bestFit="1" customWidth="1"/>
    <col min="5396" max="5396" width="9.5546875" style="8" bestFit="1" customWidth="1"/>
    <col min="5397" max="5397" width="6.88671875" style="8" bestFit="1" customWidth="1"/>
    <col min="5398" max="5398" width="8.44140625" style="8" bestFit="1" customWidth="1"/>
    <col min="5399" max="5399" width="8" style="8" bestFit="1" customWidth="1"/>
    <col min="5400" max="5400" width="7.5546875" style="8" bestFit="1" customWidth="1"/>
    <col min="5401" max="5401" width="5.5546875" style="8" bestFit="1" customWidth="1"/>
    <col min="5402" max="5631" width="11.5546875" style="8"/>
    <col min="5632" max="5632" width="11.109375" style="8" bestFit="1" customWidth="1"/>
    <col min="5633" max="5633" width="10.33203125" style="8" bestFit="1" customWidth="1"/>
    <col min="5634" max="5634" width="7.109375" style="8" bestFit="1" customWidth="1"/>
    <col min="5635" max="5635" width="12.44140625" style="8" customWidth="1"/>
    <col min="5636" max="5636" width="6.6640625" style="8" bestFit="1" customWidth="1"/>
    <col min="5637" max="5637" width="5" style="8" bestFit="1" customWidth="1"/>
    <col min="5638" max="5638" width="5.33203125" style="8" bestFit="1" customWidth="1"/>
    <col min="5639" max="5639" width="3.109375" style="8" bestFit="1" customWidth="1"/>
    <col min="5640" max="5640" width="9" style="8" customWidth="1"/>
    <col min="5641" max="5641" width="7" style="8" bestFit="1" customWidth="1"/>
    <col min="5642" max="5642" width="6" style="8" bestFit="1" customWidth="1"/>
    <col min="5643" max="5643" width="16.109375" style="8" customWidth="1"/>
    <col min="5644" max="5644" width="5.44140625" style="8" bestFit="1" customWidth="1"/>
    <col min="5645" max="5645" width="17" style="8" customWidth="1"/>
    <col min="5646" max="5650" width="11.5546875" style="8"/>
    <col min="5651" max="5651" width="8.88671875" style="8" bestFit="1" customWidth="1"/>
    <col min="5652" max="5652" width="9.5546875" style="8" bestFit="1" customWidth="1"/>
    <col min="5653" max="5653" width="6.88671875" style="8" bestFit="1" customWidth="1"/>
    <col min="5654" max="5654" width="8.44140625" style="8" bestFit="1" customWidth="1"/>
    <col min="5655" max="5655" width="8" style="8" bestFit="1" customWidth="1"/>
    <col min="5656" max="5656" width="7.5546875" style="8" bestFit="1" customWidth="1"/>
    <col min="5657" max="5657" width="5.5546875" style="8" bestFit="1" customWidth="1"/>
    <col min="5658" max="5887" width="11.5546875" style="8"/>
    <col min="5888" max="5888" width="11.109375" style="8" bestFit="1" customWidth="1"/>
    <col min="5889" max="5889" width="10.33203125" style="8" bestFit="1" customWidth="1"/>
    <col min="5890" max="5890" width="7.109375" style="8" bestFit="1" customWidth="1"/>
    <col min="5891" max="5891" width="12.44140625" style="8" customWidth="1"/>
    <col min="5892" max="5892" width="6.6640625" style="8" bestFit="1" customWidth="1"/>
    <col min="5893" max="5893" width="5" style="8" bestFit="1" customWidth="1"/>
    <col min="5894" max="5894" width="5.33203125" style="8" bestFit="1" customWidth="1"/>
    <col min="5895" max="5895" width="3.109375" style="8" bestFit="1" customWidth="1"/>
    <col min="5896" max="5896" width="9" style="8" customWidth="1"/>
    <col min="5897" max="5897" width="7" style="8" bestFit="1" customWidth="1"/>
    <col min="5898" max="5898" width="6" style="8" bestFit="1" customWidth="1"/>
    <col min="5899" max="5899" width="16.109375" style="8" customWidth="1"/>
    <col min="5900" max="5900" width="5.44140625" style="8" bestFit="1" customWidth="1"/>
    <col min="5901" max="5901" width="17" style="8" customWidth="1"/>
    <col min="5902" max="5906" width="11.5546875" style="8"/>
    <col min="5907" max="5907" width="8.88671875" style="8" bestFit="1" customWidth="1"/>
    <col min="5908" max="5908" width="9.5546875" style="8" bestFit="1" customWidth="1"/>
    <col min="5909" max="5909" width="6.88671875" style="8" bestFit="1" customWidth="1"/>
    <col min="5910" max="5910" width="8.44140625" style="8" bestFit="1" customWidth="1"/>
    <col min="5911" max="5911" width="8" style="8" bestFit="1" customWidth="1"/>
    <col min="5912" max="5912" width="7.5546875" style="8" bestFit="1" customWidth="1"/>
    <col min="5913" max="5913" width="5.5546875" style="8" bestFit="1" customWidth="1"/>
    <col min="5914" max="6143" width="11.5546875" style="8"/>
    <col min="6144" max="6144" width="11.109375" style="8" bestFit="1" customWidth="1"/>
    <col min="6145" max="6145" width="10.33203125" style="8" bestFit="1" customWidth="1"/>
    <col min="6146" max="6146" width="7.109375" style="8" bestFit="1" customWidth="1"/>
    <col min="6147" max="6147" width="12.44140625" style="8" customWidth="1"/>
    <col min="6148" max="6148" width="6.6640625" style="8" bestFit="1" customWidth="1"/>
    <col min="6149" max="6149" width="5" style="8" bestFit="1" customWidth="1"/>
    <col min="6150" max="6150" width="5.33203125" style="8" bestFit="1" customWidth="1"/>
    <col min="6151" max="6151" width="3.109375" style="8" bestFit="1" customWidth="1"/>
    <col min="6152" max="6152" width="9" style="8" customWidth="1"/>
    <col min="6153" max="6153" width="7" style="8" bestFit="1" customWidth="1"/>
    <col min="6154" max="6154" width="6" style="8" bestFit="1" customWidth="1"/>
    <col min="6155" max="6155" width="16.109375" style="8" customWidth="1"/>
    <col min="6156" max="6156" width="5.44140625" style="8" bestFit="1" customWidth="1"/>
    <col min="6157" max="6157" width="17" style="8" customWidth="1"/>
    <col min="6158" max="6162" width="11.5546875" style="8"/>
    <col min="6163" max="6163" width="8.88671875" style="8" bestFit="1" customWidth="1"/>
    <col min="6164" max="6164" width="9.5546875" style="8" bestFit="1" customWidth="1"/>
    <col min="6165" max="6165" width="6.88671875" style="8" bestFit="1" customWidth="1"/>
    <col min="6166" max="6166" width="8.44140625" style="8" bestFit="1" customWidth="1"/>
    <col min="6167" max="6167" width="8" style="8" bestFit="1" customWidth="1"/>
    <col min="6168" max="6168" width="7.5546875" style="8" bestFit="1" customWidth="1"/>
    <col min="6169" max="6169" width="5.5546875" style="8" bestFit="1" customWidth="1"/>
    <col min="6170" max="6399" width="11.5546875" style="8"/>
    <col min="6400" max="6400" width="11.109375" style="8" bestFit="1" customWidth="1"/>
    <col min="6401" max="6401" width="10.33203125" style="8" bestFit="1" customWidth="1"/>
    <col min="6402" max="6402" width="7.109375" style="8" bestFit="1" customWidth="1"/>
    <col min="6403" max="6403" width="12.44140625" style="8" customWidth="1"/>
    <col min="6404" max="6404" width="6.6640625" style="8" bestFit="1" customWidth="1"/>
    <col min="6405" max="6405" width="5" style="8" bestFit="1" customWidth="1"/>
    <col min="6406" max="6406" width="5.33203125" style="8" bestFit="1" customWidth="1"/>
    <col min="6407" max="6407" width="3.109375" style="8" bestFit="1" customWidth="1"/>
    <col min="6408" max="6408" width="9" style="8" customWidth="1"/>
    <col min="6409" max="6409" width="7" style="8" bestFit="1" customWidth="1"/>
    <col min="6410" max="6410" width="6" style="8" bestFit="1" customWidth="1"/>
    <col min="6411" max="6411" width="16.109375" style="8" customWidth="1"/>
    <col min="6412" max="6412" width="5.44140625" style="8" bestFit="1" customWidth="1"/>
    <col min="6413" max="6413" width="17" style="8" customWidth="1"/>
    <col min="6414" max="6418" width="11.5546875" style="8"/>
    <col min="6419" max="6419" width="8.88671875" style="8" bestFit="1" customWidth="1"/>
    <col min="6420" max="6420" width="9.5546875" style="8" bestFit="1" customWidth="1"/>
    <col min="6421" max="6421" width="6.88671875" style="8" bestFit="1" customWidth="1"/>
    <col min="6422" max="6422" width="8.44140625" style="8" bestFit="1" customWidth="1"/>
    <col min="6423" max="6423" width="8" style="8" bestFit="1" customWidth="1"/>
    <col min="6424" max="6424" width="7.5546875" style="8" bestFit="1" customWidth="1"/>
    <col min="6425" max="6425" width="5.5546875" style="8" bestFit="1" customWidth="1"/>
    <col min="6426" max="6655" width="11.5546875" style="8"/>
    <col min="6656" max="6656" width="11.109375" style="8" bestFit="1" customWidth="1"/>
    <col min="6657" max="6657" width="10.33203125" style="8" bestFit="1" customWidth="1"/>
    <col min="6658" max="6658" width="7.109375" style="8" bestFit="1" customWidth="1"/>
    <col min="6659" max="6659" width="12.44140625" style="8" customWidth="1"/>
    <col min="6660" max="6660" width="6.6640625" style="8" bestFit="1" customWidth="1"/>
    <col min="6661" max="6661" width="5" style="8" bestFit="1" customWidth="1"/>
    <col min="6662" max="6662" width="5.33203125" style="8" bestFit="1" customWidth="1"/>
    <col min="6663" max="6663" width="3.109375" style="8" bestFit="1" customWidth="1"/>
    <col min="6664" max="6664" width="9" style="8" customWidth="1"/>
    <col min="6665" max="6665" width="7" style="8" bestFit="1" customWidth="1"/>
    <col min="6666" max="6666" width="6" style="8" bestFit="1" customWidth="1"/>
    <col min="6667" max="6667" width="16.109375" style="8" customWidth="1"/>
    <col min="6668" max="6668" width="5.44140625" style="8" bestFit="1" customWidth="1"/>
    <col min="6669" max="6669" width="17" style="8" customWidth="1"/>
    <col min="6670" max="6674" width="11.5546875" style="8"/>
    <col min="6675" max="6675" width="8.88671875" style="8" bestFit="1" customWidth="1"/>
    <col min="6676" max="6676" width="9.5546875" style="8" bestFit="1" customWidth="1"/>
    <col min="6677" max="6677" width="6.88671875" style="8" bestFit="1" customWidth="1"/>
    <col min="6678" max="6678" width="8.44140625" style="8" bestFit="1" customWidth="1"/>
    <col min="6679" max="6679" width="8" style="8" bestFit="1" customWidth="1"/>
    <col min="6680" max="6680" width="7.5546875" style="8" bestFit="1" customWidth="1"/>
    <col min="6681" max="6681" width="5.5546875" style="8" bestFit="1" customWidth="1"/>
    <col min="6682" max="6911" width="11.5546875" style="8"/>
    <col min="6912" max="6912" width="11.109375" style="8" bestFit="1" customWidth="1"/>
    <col min="6913" max="6913" width="10.33203125" style="8" bestFit="1" customWidth="1"/>
    <col min="6914" max="6914" width="7.109375" style="8" bestFit="1" customWidth="1"/>
    <col min="6915" max="6915" width="12.44140625" style="8" customWidth="1"/>
    <col min="6916" max="6916" width="6.6640625" style="8" bestFit="1" customWidth="1"/>
    <col min="6917" max="6917" width="5" style="8" bestFit="1" customWidth="1"/>
    <col min="6918" max="6918" width="5.33203125" style="8" bestFit="1" customWidth="1"/>
    <col min="6919" max="6919" width="3.109375" style="8" bestFit="1" customWidth="1"/>
    <col min="6920" max="6920" width="9" style="8" customWidth="1"/>
    <col min="6921" max="6921" width="7" style="8" bestFit="1" customWidth="1"/>
    <col min="6922" max="6922" width="6" style="8" bestFit="1" customWidth="1"/>
    <col min="6923" max="6923" width="16.109375" style="8" customWidth="1"/>
    <col min="6924" max="6924" width="5.44140625" style="8" bestFit="1" customWidth="1"/>
    <col min="6925" max="6925" width="17" style="8" customWidth="1"/>
    <col min="6926" max="6930" width="11.5546875" style="8"/>
    <col min="6931" max="6931" width="8.88671875" style="8" bestFit="1" customWidth="1"/>
    <col min="6932" max="6932" width="9.5546875" style="8" bestFit="1" customWidth="1"/>
    <col min="6933" max="6933" width="6.88671875" style="8" bestFit="1" customWidth="1"/>
    <col min="6934" max="6934" width="8.44140625" style="8" bestFit="1" customWidth="1"/>
    <col min="6935" max="6935" width="8" style="8" bestFit="1" customWidth="1"/>
    <col min="6936" max="6936" width="7.5546875" style="8" bestFit="1" customWidth="1"/>
    <col min="6937" max="6937" width="5.5546875" style="8" bestFit="1" customWidth="1"/>
    <col min="6938" max="7167" width="11.5546875" style="8"/>
    <col min="7168" max="7168" width="11.109375" style="8" bestFit="1" customWidth="1"/>
    <col min="7169" max="7169" width="10.33203125" style="8" bestFit="1" customWidth="1"/>
    <col min="7170" max="7170" width="7.109375" style="8" bestFit="1" customWidth="1"/>
    <col min="7171" max="7171" width="12.44140625" style="8" customWidth="1"/>
    <col min="7172" max="7172" width="6.6640625" style="8" bestFit="1" customWidth="1"/>
    <col min="7173" max="7173" width="5" style="8" bestFit="1" customWidth="1"/>
    <col min="7174" max="7174" width="5.33203125" style="8" bestFit="1" customWidth="1"/>
    <col min="7175" max="7175" width="3.109375" style="8" bestFit="1" customWidth="1"/>
    <col min="7176" max="7176" width="9" style="8" customWidth="1"/>
    <col min="7177" max="7177" width="7" style="8" bestFit="1" customWidth="1"/>
    <col min="7178" max="7178" width="6" style="8" bestFit="1" customWidth="1"/>
    <col min="7179" max="7179" width="16.109375" style="8" customWidth="1"/>
    <col min="7180" max="7180" width="5.44140625" style="8" bestFit="1" customWidth="1"/>
    <col min="7181" max="7181" width="17" style="8" customWidth="1"/>
    <col min="7182" max="7186" width="11.5546875" style="8"/>
    <col min="7187" max="7187" width="8.88671875" style="8" bestFit="1" customWidth="1"/>
    <col min="7188" max="7188" width="9.5546875" style="8" bestFit="1" customWidth="1"/>
    <col min="7189" max="7189" width="6.88671875" style="8" bestFit="1" customWidth="1"/>
    <col min="7190" max="7190" width="8.44140625" style="8" bestFit="1" customWidth="1"/>
    <col min="7191" max="7191" width="8" style="8" bestFit="1" customWidth="1"/>
    <col min="7192" max="7192" width="7.5546875" style="8" bestFit="1" customWidth="1"/>
    <col min="7193" max="7193" width="5.5546875" style="8" bestFit="1" customWidth="1"/>
    <col min="7194" max="7423" width="11.5546875" style="8"/>
    <col min="7424" max="7424" width="11.109375" style="8" bestFit="1" customWidth="1"/>
    <col min="7425" max="7425" width="10.33203125" style="8" bestFit="1" customWidth="1"/>
    <col min="7426" max="7426" width="7.109375" style="8" bestFit="1" customWidth="1"/>
    <col min="7427" max="7427" width="12.44140625" style="8" customWidth="1"/>
    <col min="7428" max="7428" width="6.6640625" style="8" bestFit="1" customWidth="1"/>
    <col min="7429" max="7429" width="5" style="8" bestFit="1" customWidth="1"/>
    <col min="7430" max="7430" width="5.33203125" style="8" bestFit="1" customWidth="1"/>
    <col min="7431" max="7431" width="3.109375" style="8" bestFit="1" customWidth="1"/>
    <col min="7432" max="7432" width="9" style="8" customWidth="1"/>
    <col min="7433" max="7433" width="7" style="8" bestFit="1" customWidth="1"/>
    <col min="7434" max="7434" width="6" style="8" bestFit="1" customWidth="1"/>
    <col min="7435" max="7435" width="16.109375" style="8" customWidth="1"/>
    <col min="7436" max="7436" width="5.44140625" style="8" bestFit="1" customWidth="1"/>
    <col min="7437" max="7437" width="17" style="8" customWidth="1"/>
    <col min="7438" max="7442" width="11.5546875" style="8"/>
    <col min="7443" max="7443" width="8.88671875" style="8" bestFit="1" customWidth="1"/>
    <col min="7444" max="7444" width="9.5546875" style="8" bestFit="1" customWidth="1"/>
    <col min="7445" max="7445" width="6.88671875" style="8" bestFit="1" customWidth="1"/>
    <col min="7446" max="7446" width="8.44140625" style="8" bestFit="1" customWidth="1"/>
    <col min="7447" max="7447" width="8" style="8" bestFit="1" customWidth="1"/>
    <col min="7448" max="7448" width="7.5546875" style="8" bestFit="1" customWidth="1"/>
    <col min="7449" max="7449" width="5.5546875" style="8" bestFit="1" customWidth="1"/>
    <col min="7450" max="7679" width="11.5546875" style="8"/>
    <col min="7680" max="7680" width="11.109375" style="8" bestFit="1" customWidth="1"/>
    <col min="7681" max="7681" width="10.33203125" style="8" bestFit="1" customWidth="1"/>
    <col min="7682" max="7682" width="7.109375" style="8" bestFit="1" customWidth="1"/>
    <col min="7683" max="7683" width="12.44140625" style="8" customWidth="1"/>
    <col min="7684" max="7684" width="6.6640625" style="8" bestFit="1" customWidth="1"/>
    <col min="7685" max="7685" width="5" style="8" bestFit="1" customWidth="1"/>
    <col min="7686" max="7686" width="5.33203125" style="8" bestFit="1" customWidth="1"/>
    <col min="7687" max="7687" width="3.109375" style="8" bestFit="1" customWidth="1"/>
    <col min="7688" max="7688" width="9" style="8" customWidth="1"/>
    <col min="7689" max="7689" width="7" style="8" bestFit="1" customWidth="1"/>
    <col min="7690" max="7690" width="6" style="8" bestFit="1" customWidth="1"/>
    <col min="7691" max="7691" width="16.109375" style="8" customWidth="1"/>
    <col min="7692" max="7692" width="5.44140625" style="8" bestFit="1" customWidth="1"/>
    <col min="7693" max="7693" width="17" style="8" customWidth="1"/>
    <col min="7694" max="7698" width="11.5546875" style="8"/>
    <col min="7699" max="7699" width="8.88671875" style="8" bestFit="1" customWidth="1"/>
    <col min="7700" max="7700" width="9.5546875" style="8" bestFit="1" customWidth="1"/>
    <col min="7701" max="7701" width="6.88671875" style="8" bestFit="1" customWidth="1"/>
    <col min="7702" max="7702" width="8.44140625" style="8" bestFit="1" customWidth="1"/>
    <col min="7703" max="7703" width="8" style="8" bestFit="1" customWidth="1"/>
    <col min="7704" max="7704" width="7.5546875" style="8" bestFit="1" customWidth="1"/>
    <col min="7705" max="7705" width="5.5546875" style="8" bestFit="1" customWidth="1"/>
    <col min="7706" max="7935" width="11.5546875" style="8"/>
    <col min="7936" max="7936" width="11.109375" style="8" bestFit="1" customWidth="1"/>
    <col min="7937" max="7937" width="10.33203125" style="8" bestFit="1" customWidth="1"/>
    <col min="7938" max="7938" width="7.109375" style="8" bestFit="1" customWidth="1"/>
    <col min="7939" max="7939" width="12.44140625" style="8" customWidth="1"/>
    <col min="7940" max="7940" width="6.6640625" style="8" bestFit="1" customWidth="1"/>
    <col min="7941" max="7941" width="5" style="8" bestFit="1" customWidth="1"/>
    <col min="7942" max="7942" width="5.33203125" style="8" bestFit="1" customWidth="1"/>
    <col min="7943" max="7943" width="3.109375" style="8" bestFit="1" customWidth="1"/>
    <col min="7944" max="7944" width="9" style="8" customWidth="1"/>
    <col min="7945" max="7945" width="7" style="8" bestFit="1" customWidth="1"/>
    <col min="7946" max="7946" width="6" style="8" bestFit="1" customWidth="1"/>
    <col min="7947" max="7947" width="16.109375" style="8" customWidth="1"/>
    <col min="7948" max="7948" width="5.44140625" style="8" bestFit="1" customWidth="1"/>
    <col min="7949" max="7949" width="17" style="8" customWidth="1"/>
    <col min="7950" max="7954" width="11.5546875" style="8"/>
    <col min="7955" max="7955" width="8.88671875" style="8" bestFit="1" customWidth="1"/>
    <col min="7956" max="7956" width="9.5546875" style="8" bestFit="1" customWidth="1"/>
    <col min="7957" max="7957" width="6.88671875" style="8" bestFit="1" customWidth="1"/>
    <col min="7958" max="7958" width="8.44140625" style="8" bestFit="1" customWidth="1"/>
    <col min="7959" max="7959" width="8" style="8" bestFit="1" customWidth="1"/>
    <col min="7960" max="7960" width="7.5546875" style="8" bestFit="1" customWidth="1"/>
    <col min="7961" max="7961" width="5.5546875" style="8" bestFit="1" customWidth="1"/>
    <col min="7962" max="8191" width="11.5546875" style="8"/>
    <col min="8192" max="8192" width="11.109375" style="8" bestFit="1" customWidth="1"/>
    <col min="8193" max="8193" width="10.33203125" style="8" bestFit="1" customWidth="1"/>
    <col min="8194" max="8194" width="7.109375" style="8" bestFit="1" customWidth="1"/>
    <col min="8195" max="8195" width="12.44140625" style="8" customWidth="1"/>
    <col min="8196" max="8196" width="6.6640625" style="8" bestFit="1" customWidth="1"/>
    <col min="8197" max="8197" width="5" style="8" bestFit="1" customWidth="1"/>
    <col min="8198" max="8198" width="5.33203125" style="8" bestFit="1" customWidth="1"/>
    <col min="8199" max="8199" width="3.109375" style="8" bestFit="1" customWidth="1"/>
    <col min="8200" max="8200" width="9" style="8" customWidth="1"/>
    <col min="8201" max="8201" width="7" style="8" bestFit="1" customWidth="1"/>
    <col min="8202" max="8202" width="6" style="8" bestFit="1" customWidth="1"/>
    <col min="8203" max="8203" width="16.109375" style="8" customWidth="1"/>
    <col min="8204" max="8204" width="5.44140625" style="8" bestFit="1" customWidth="1"/>
    <col min="8205" max="8205" width="17" style="8" customWidth="1"/>
    <col min="8206" max="8210" width="11.5546875" style="8"/>
    <col min="8211" max="8211" width="8.88671875" style="8" bestFit="1" customWidth="1"/>
    <col min="8212" max="8212" width="9.5546875" style="8" bestFit="1" customWidth="1"/>
    <col min="8213" max="8213" width="6.88671875" style="8" bestFit="1" customWidth="1"/>
    <col min="8214" max="8214" width="8.44140625" style="8" bestFit="1" customWidth="1"/>
    <col min="8215" max="8215" width="8" style="8" bestFit="1" customWidth="1"/>
    <col min="8216" max="8216" width="7.5546875" style="8" bestFit="1" customWidth="1"/>
    <col min="8217" max="8217" width="5.5546875" style="8" bestFit="1" customWidth="1"/>
    <col min="8218" max="8447" width="11.5546875" style="8"/>
    <col min="8448" max="8448" width="11.109375" style="8" bestFit="1" customWidth="1"/>
    <col min="8449" max="8449" width="10.33203125" style="8" bestFit="1" customWidth="1"/>
    <col min="8450" max="8450" width="7.109375" style="8" bestFit="1" customWidth="1"/>
    <col min="8451" max="8451" width="12.44140625" style="8" customWidth="1"/>
    <col min="8452" max="8452" width="6.6640625" style="8" bestFit="1" customWidth="1"/>
    <col min="8453" max="8453" width="5" style="8" bestFit="1" customWidth="1"/>
    <col min="8454" max="8454" width="5.33203125" style="8" bestFit="1" customWidth="1"/>
    <col min="8455" max="8455" width="3.109375" style="8" bestFit="1" customWidth="1"/>
    <col min="8456" max="8456" width="9" style="8" customWidth="1"/>
    <col min="8457" max="8457" width="7" style="8" bestFit="1" customWidth="1"/>
    <col min="8458" max="8458" width="6" style="8" bestFit="1" customWidth="1"/>
    <col min="8459" max="8459" width="16.109375" style="8" customWidth="1"/>
    <col min="8460" max="8460" width="5.44140625" style="8" bestFit="1" customWidth="1"/>
    <col min="8461" max="8461" width="17" style="8" customWidth="1"/>
    <col min="8462" max="8466" width="11.5546875" style="8"/>
    <col min="8467" max="8467" width="8.88671875" style="8" bestFit="1" customWidth="1"/>
    <col min="8468" max="8468" width="9.5546875" style="8" bestFit="1" customWidth="1"/>
    <col min="8469" max="8469" width="6.88671875" style="8" bestFit="1" customWidth="1"/>
    <col min="8470" max="8470" width="8.44140625" style="8" bestFit="1" customWidth="1"/>
    <col min="8471" max="8471" width="8" style="8" bestFit="1" customWidth="1"/>
    <col min="8472" max="8472" width="7.5546875" style="8" bestFit="1" customWidth="1"/>
    <col min="8473" max="8473" width="5.5546875" style="8" bestFit="1" customWidth="1"/>
    <col min="8474" max="8703" width="11.5546875" style="8"/>
    <col min="8704" max="8704" width="11.109375" style="8" bestFit="1" customWidth="1"/>
    <col min="8705" max="8705" width="10.33203125" style="8" bestFit="1" customWidth="1"/>
    <col min="8706" max="8706" width="7.109375" style="8" bestFit="1" customWidth="1"/>
    <col min="8707" max="8707" width="12.44140625" style="8" customWidth="1"/>
    <col min="8708" max="8708" width="6.6640625" style="8" bestFit="1" customWidth="1"/>
    <col min="8709" max="8709" width="5" style="8" bestFit="1" customWidth="1"/>
    <col min="8710" max="8710" width="5.33203125" style="8" bestFit="1" customWidth="1"/>
    <col min="8711" max="8711" width="3.109375" style="8" bestFit="1" customWidth="1"/>
    <col min="8712" max="8712" width="9" style="8" customWidth="1"/>
    <col min="8713" max="8713" width="7" style="8" bestFit="1" customWidth="1"/>
    <col min="8714" max="8714" width="6" style="8" bestFit="1" customWidth="1"/>
    <col min="8715" max="8715" width="16.109375" style="8" customWidth="1"/>
    <col min="8716" max="8716" width="5.44140625" style="8" bestFit="1" customWidth="1"/>
    <col min="8717" max="8717" width="17" style="8" customWidth="1"/>
    <col min="8718" max="8722" width="11.5546875" style="8"/>
    <col min="8723" max="8723" width="8.88671875" style="8" bestFit="1" customWidth="1"/>
    <col min="8724" max="8724" width="9.5546875" style="8" bestFit="1" customWidth="1"/>
    <col min="8725" max="8725" width="6.88671875" style="8" bestFit="1" customWidth="1"/>
    <col min="8726" max="8726" width="8.44140625" style="8" bestFit="1" customWidth="1"/>
    <col min="8727" max="8727" width="8" style="8" bestFit="1" customWidth="1"/>
    <col min="8728" max="8728" width="7.5546875" style="8" bestFit="1" customWidth="1"/>
    <col min="8729" max="8729" width="5.5546875" style="8" bestFit="1" customWidth="1"/>
    <col min="8730" max="8959" width="11.5546875" style="8"/>
    <col min="8960" max="8960" width="11.109375" style="8" bestFit="1" customWidth="1"/>
    <col min="8961" max="8961" width="10.33203125" style="8" bestFit="1" customWidth="1"/>
    <col min="8962" max="8962" width="7.109375" style="8" bestFit="1" customWidth="1"/>
    <col min="8963" max="8963" width="12.44140625" style="8" customWidth="1"/>
    <col min="8964" max="8964" width="6.6640625" style="8" bestFit="1" customWidth="1"/>
    <col min="8965" max="8965" width="5" style="8" bestFit="1" customWidth="1"/>
    <col min="8966" max="8966" width="5.33203125" style="8" bestFit="1" customWidth="1"/>
    <col min="8967" max="8967" width="3.109375" style="8" bestFit="1" customWidth="1"/>
    <col min="8968" max="8968" width="9" style="8" customWidth="1"/>
    <col min="8969" max="8969" width="7" style="8" bestFit="1" customWidth="1"/>
    <col min="8970" max="8970" width="6" style="8" bestFit="1" customWidth="1"/>
    <col min="8971" max="8971" width="16.109375" style="8" customWidth="1"/>
    <col min="8972" max="8972" width="5.44140625" style="8" bestFit="1" customWidth="1"/>
    <col min="8973" max="8973" width="17" style="8" customWidth="1"/>
    <col min="8974" max="8978" width="11.5546875" style="8"/>
    <col min="8979" max="8979" width="8.88671875" style="8" bestFit="1" customWidth="1"/>
    <col min="8980" max="8980" width="9.5546875" style="8" bestFit="1" customWidth="1"/>
    <col min="8981" max="8981" width="6.88671875" style="8" bestFit="1" customWidth="1"/>
    <col min="8982" max="8982" width="8.44140625" style="8" bestFit="1" customWidth="1"/>
    <col min="8983" max="8983" width="8" style="8" bestFit="1" customWidth="1"/>
    <col min="8984" max="8984" width="7.5546875" style="8" bestFit="1" customWidth="1"/>
    <col min="8985" max="8985" width="5.5546875" style="8" bestFit="1" customWidth="1"/>
    <col min="8986" max="9215" width="11.5546875" style="8"/>
    <col min="9216" max="9216" width="11.109375" style="8" bestFit="1" customWidth="1"/>
    <col min="9217" max="9217" width="10.33203125" style="8" bestFit="1" customWidth="1"/>
    <col min="9218" max="9218" width="7.109375" style="8" bestFit="1" customWidth="1"/>
    <col min="9219" max="9219" width="12.44140625" style="8" customWidth="1"/>
    <col min="9220" max="9220" width="6.6640625" style="8" bestFit="1" customWidth="1"/>
    <col min="9221" max="9221" width="5" style="8" bestFit="1" customWidth="1"/>
    <col min="9222" max="9222" width="5.33203125" style="8" bestFit="1" customWidth="1"/>
    <col min="9223" max="9223" width="3.109375" style="8" bestFit="1" customWidth="1"/>
    <col min="9224" max="9224" width="9" style="8" customWidth="1"/>
    <col min="9225" max="9225" width="7" style="8" bestFit="1" customWidth="1"/>
    <col min="9226" max="9226" width="6" style="8" bestFit="1" customWidth="1"/>
    <col min="9227" max="9227" width="16.109375" style="8" customWidth="1"/>
    <col min="9228" max="9228" width="5.44140625" style="8" bestFit="1" customWidth="1"/>
    <col min="9229" max="9229" width="17" style="8" customWidth="1"/>
    <col min="9230" max="9234" width="11.5546875" style="8"/>
    <col min="9235" max="9235" width="8.88671875" style="8" bestFit="1" customWidth="1"/>
    <col min="9236" max="9236" width="9.5546875" style="8" bestFit="1" customWidth="1"/>
    <col min="9237" max="9237" width="6.88671875" style="8" bestFit="1" customWidth="1"/>
    <col min="9238" max="9238" width="8.44140625" style="8" bestFit="1" customWidth="1"/>
    <col min="9239" max="9239" width="8" style="8" bestFit="1" customWidth="1"/>
    <col min="9240" max="9240" width="7.5546875" style="8" bestFit="1" customWidth="1"/>
    <col min="9241" max="9241" width="5.5546875" style="8" bestFit="1" customWidth="1"/>
    <col min="9242" max="9471" width="11.5546875" style="8"/>
    <col min="9472" max="9472" width="11.109375" style="8" bestFit="1" customWidth="1"/>
    <col min="9473" max="9473" width="10.33203125" style="8" bestFit="1" customWidth="1"/>
    <col min="9474" max="9474" width="7.109375" style="8" bestFit="1" customWidth="1"/>
    <col min="9475" max="9475" width="12.44140625" style="8" customWidth="1"/>
    <col min="9476" max="9476" width="6.6640625" style="8" bestFit="1" customWidth="1"/>
    <col min="9477" max="9477" width="5" style="8" bestFit="1" customWidth="1"/>
    <col min="9478" max="9478" width="5.33203125" style="8" bestFit="1" customWidth="1"/>
    <col min="9479" max="9479" width="3.109375" style="8" bestFit="1" customWidth="1"/>
    <col min="9480" max="9480" width="9" style="8" customWidth="1"/>
    <col min="9481" max="9481" width="7" style="8" bestFit="1" customWidth="1"/>
    <col min="9482" max="9482" width="6" style="8" bestFit="1" customWidth="1"/>
    <col min="9483" max="9483" width="16.109375" style="8" customWidth="1"/>
    <col min="9484" max="9484" width="5.44140625" style="8" bestFit="1" customWidth="1"/>
    <col min="9485" max="9485" width="17" style="8" customWidth="1"/>
    <col min="9486" max="9490" width="11.5546875" style="8"/>
    <col min="9491" max="9491" width="8.88671875" style="8" bestFit="1" customWidth="1"/>
    <col min="9492" max="9492" width="9.5546875" style="8" bestFit="1" customWidth="1"/>
    <col min="9493" max="9493" width="6.88671875" style="8" bestFit="1" customWidth="1"/>
    <col min="9494" max="9494" width="8.44140625" style="8" bestFit="1" customWidth="1"/>
    <col min="9495" max="9495" width="8" style="8" bestFit="1" customWidth="1"/>
    <col min="9496" max="9496" width="7.5546875" style="8" bestFit="1" customWidth="1"/>
    <col min="9497" max="9497" width="5.5546875" style="8" bestFit="1" customWidth="1"/>
    <col min="9498" max="9727" width="11.5546875" style="8"/>
    <col min="9728" max="9728" width="11.109375" style="8" bestFit="1" customWidth="1"/>
    <col min="9729" max="9729" width="10.33203125" style="8" bestFit="1" customWidth="1"/>
    <col min="9730" max="9730" width="7.109375" style="8" bestFit="1" customWidth="1"/>
    <col min="9731" max="9731" width="12.44140625" style="8" customWidth="1"/>
    <col min="9732" max="9732" width="6.6640625" style="8" bestFit="1" customWidth="1"/>
    <col min="9733" max="9733" width="5" style="8" bestFit="1" customWidth="1"/>
    <col min="9734" max="9734" width="5.33203125" style="8" bestFit="1" customWidth="1"/>
    <col min="9735" max="9735" width="3.109375" style="8" bestFit="1" customWidth="1"/>
    <col min="9736" max="9736" width="9" style="8" customWidth="1"/>
    <col min="9737" max="9737" width="7" style="8" bestFit="1" customWidth="1"/>
    <col min="9738" max="9738" width="6" style="8" bestFit="1" customWidth="1"/>
    <col min="9739" max="9739" width="16.109375" style="8" customWidth="1"/>
    <col min="9740" max="9740" width="5.44140625" style="8" bestFit="1" customWidth="1"/>
    <col min="9741" max="9741" width="17" style="8" customWidth="1"/>
    <col min="9742" max="9746" width="11.5546875" style="8"/>
    <col min="9747" max="9747" width="8.88671875" style="8" bestFit="1" customWidth="1"/>
    <col min="9748" max="9748" width="9.5546875" style="8" bestFit="1" customWidth="1"/>
    <col min="9749" max="9749" width="6.88671875" style="8" bestFit="1" customWidth="1"/>
    <col min="9750" max="9750" width="8.44140625" style="8" bestFit="1" customWidth="1"/>
    <col min="9751" max="9751" width="8" style="8" bestFit="1" customWidth="1"/>
    <col min="9752" max="9752" width="7.5546875" style="8" bestFit="1" customWidth="1"/>
    <col min="9753" max="9753" width="5.5546875" style="8" bestFit="1" customWidth="1"/>
    <col min="9754" max="9983" width="11.5546875" style="8"/>
    <col min="9984" max="9984" width="11.109375" style="8" bestFit="1" customWidth="1"/>
    <col min="9985" max="9985" width="10.33203125" style="8" bestFit="1" customWidth="1"/>
    <col min="9986" max="9986" width="7.109375" style="8" bestFit="1" customWidth="1"/>
    <col min="9987" max="9987" width="12.44140625" style="8" customWidth="1"/>
    <col min="9988" max="9988" width="6.6640625" style="8" bestFit="1" customWidth="1"/>
    <col min="9989" max="9989" width="5" style="8" bestFit="1" customWidth="1"/>
    <col min="9990" max="9990" width="5.33203125" style="8" bestFit="1" customWidth="1"/>
    <col min="9991" max="9991" width="3.109375" style="8" bestFit="1" customWidth="1"/>
    <col min="9992" max="9992" width="9" style="8" customWidth="1"/>
    <col min="9993" max="9993" width="7" style="8" bestFit="1" customWidth="1"/>
    <col min="9994" max="9994" width="6" style="8" bestFit="1" customWidth="1"/>
    <col min="9995" max="9995" width="16.109375" style="8" customWidth="1"/>
    <col min="9996" max="9996" width="5.44140625" style="8" bestFit="1" customWidth="1"/>
    <col min="9997" max="9997" width="17" style="8" customWidth="1"/>
    <col min="9998" max="10002" width="11.5546875" style="8"/>
    <col min="10003" max="10003" width="8.88671875" style="8" bestFit="1" customWidth="1"/>
    <col min="10004" max="10004" width="9.5546875" style="8" bestFit="1" customWidth="1"/>
    <col min="10005" max="10005" width="6.88671875" style="8" bestFit="1" customWidth="1"/>
    <col min="10006" max="10006" width="8.44140625" style="8" bestFit="1" customWidth="1"/>
    <col min="10007" max="10007" width="8" style="8" bestFit="1" customWidth="1"/>
    <col min="10008" max="10008" width="7.5546875" style="8" bestFit="1" customWidth="1"/>
    <col min="10009" max="10009" width="5.5546875" style="8" bestFit="1" customWidth="1"/>
    <col min="10010" max="10239" width="11.5546875" style="8"/>
    <col min="10240" max="10240" width="11.109375" style="8" bestFit="1" customWidth="1"/>
    <col min="10241" max="10241" width="10.33203125" style="8" bestFit="1" customWidth="1"/>
    <col min="10242" max="10242" width="7.109375" style="8" bestFit="1" customWidth="1"/>
    <col min="10243" max="10243" width="12.44140625" style="8" customWidth="1"/>
    <col min="10244" max="10244" width="6.6640625" style="8" bestFit="1" customWidth="1"/>
    <col min="10245" max="10245" width="5" style="8" bestFit="1" customWidth="1"/>
    <col min="10246" max="10246" width="5.33203125" style="8" bestFit="1" customWidth="1"/>
    <col min="10247" max="10247" width="3.109375" style="8" bestFit="1" customWidth="1"/>
    <col min="10248" max="10248" width="9" style="8" customWidth="1"/>
    <col min="10249" max="10249" width="7" style="8" bestFit="1" customWidth="1"/>
    <col min="10250" max="10250" width="6" style="8" bestFit="1" customWidth="1"/>
    <col min="10251" max="10251" width="16.109375" style="8" customWidth="1"/>
    <col min="10252" max="10252" width="5.44140625" style="8" bestFit="1" customWidth="1"/>
    <col min="10253" max="10253" width="17" style="8" customWidth="1"/>
    <col min="10254" max="10258" width="11.5546875" style="8"/>
    <col min="10259" max="10259" width="8.88671875" style="8" bestFit="1" customWidth="1"/>
    <col min="10260" max="10260" width="9.5546875" style="8" bestFit="1" customWidth="1"/>
    <col min="10261" max="10261" width="6.88671875" style="8" bestFit="1" customWidth="1"/>
    <col min="10262" max="10262" width="8.44140625" style="8" bestFit="1" customWidth="1"/>
    <col min="10263" max="10263" width="8" style="8" bestFit="1" customWidth="1"/>
    <col min="10264" max="10264" width="7.5546875" style="8" bestFit="1" customWidth="1"/>
    <col min="10265" max="10265" width="5.5546875" style="8" bestFit="1" customWidth="1"/>
    <col min="10266" max="10495" width="11.5546875" style="8"/>
    <col min="10496" max="10496" width="11.109375" style="8" bestFit="1" customWidth="1"/>
    <col min="10497" max="10497" width="10.33203125" style="8" bestFit="1" customWidth="1"/>
    <col min="10498" max="10498" width="7.109375" style="8" bestFit="1" customWidth="1"/>
    <col min="10499" max="10499" width="12.44140625" style="8" customWidth="1"/>
    <col min="10500" max="10500" width="6.6640625" style="8" bestFit="1" customWidth="1"/>
    <col min="10501" max="10501" width="5" style="8" bestFit="1" customWidth="1"/>
    <col min="10502" max="10502" width="5.33203125" style="8" bestFit="1" customWidth="1"/>
    <col min="10503" max="10503" width="3.109375" style="8" bestFit="1" customWidth="1"/>
    <col min="10504" max="10504" width="9" style="8" customWidth="1"/>
    <col min="10505" max="10505" width="7" style="8" bestFit="1" customWidth="1"/>
    <col min="10506" max="10506" width="6" style="8" bestFit="1" customWidth="1"/>
    <col min="10507" max="10507" width="16.109375" style="8" customWidth="1"/>
    <col min="10508" max="10508" width="5.44140625" style="8" bestFit="1" customWidth="1"/>
    <col min="10509" max="10509" width="17" style="8" customWidth="1"/>
    <col min="10510" max="10514" width="11.5546875" style="8"/>
    <col min="10515" max="10515" width="8.88671875" style="8" bestFit="1" customWidth="1"/>
    <col min="10516" max="10516" width="9.5546875" style="8" bestFit="1" customWidth="1"/>
    <col min="10517" max="10517" width="6.88671875" style="8" bestFit="1" customWidth="1"/>
    <col min="10518" max="10518" width="8.44140625" style="8" bestFit="1" customWidth="1"/>
    <col min="10519" max="10519" width="8" style="8" bestFit="1" customWidth="1"/>
    <col min="10520" max="10520" width="7.5546875" style="8" bestFit="1" customWidth="1"/>
    <col min="10521" max="10521" width="5.5546875" style="8" bestFit="1" customWidth="1"/>
    <col min="10522" max="10751" width="11.5546875" style="8"/>
    <col min="10752" max="10752" width="11.109375" style="8" bestFit="1" customWidth="1"/>
    <col min="10753" max="10753" width="10.33203125" style="8" bestFit="1" customWidth="1"/>
    <col min="10754" max="10754" width="7.109375" style="8" bestFit="1" customWidth="1"/>
    <col min="10755" max="10755" width="12.44140625" style="8" customWidth="1"/>
    <col min="10756" max="10756" width="6.6640625" style="8" bestFit="1" customWidth="1"/>
    <col min="10757" max="10757" width="5" style="8" bestFit="1" customWidth="1"/>
    <col min="10758" max="10758" width="5.33203125" style="8" bestFit="1" customWidth="1"/>
    <col min="10759" max="10759" width="3.109375" style="8" bestFit="1" customWidth="1"/>
    <col min="10760" max="10760" width="9" style="8" customWidth="1"/>
    <col min="10761" max="10761" width="7" style="8" bestFit="1" customWidth="1"/>
    <col min="10762" max="10762" width="6" style="8" bestFit="1" customWidth="1"/>
    <col min="10763" max="10763" width="16.109375" style="8" customWidth="1"/>
    <col min="10764" max="10764" width="5.44140625" style="8" bestFit="1" customWidth="1"/>
    <col min="10765" max="10765" width="17" style="8" customWidth="1"/>
    <col min="10766" max="10770" width="11.5546875" style="8"/>
    <col min="10771" max="10771" width="8.88671875" style="8" bestFit="1" customWidth="1"/>
    <col min="10772" max="10772" width="9.5546875" style="8" bestFit="1" customWidth="1"/>
    <col min="10773" max="10773" width="6.88671875" style="8" bestFit="1" customWidth="1"/>
    <col min="10774" max="10774" width="8.44140625" style="8" bestFit="1" customWidth="1"/>
    <col min="10775" max="10775" width="8" style="8" bestFit="1" customWidth="1"/>
    <col min="10776" max="10776" width="7.5546875" style="8" bestFit="1" customWidth="1"/>
    <col min="10777" max="10777" width="5.5546875" style="8" bestFit="1" customWidth="1"/>
    <col min="10778" max="11007" width="11.5546875" style="8"/>
    <col min="11008" max="11008" width="11.109375" style="8" bestFit="1" customWidth="1"/>
    <col min="11009" max="11009" width="10.33203125" style="8" bestFit="1" customWidth="1"/>
    <col min="11010" max="11010" width="7.109375" style="8" bestFit="1" customWidth="1"/>
    <col min="11011" max="11011" width="12.44140625" style="8" customWidth="1"/>
    <col min="11012" max="11012" width="6.6640625" style="8" bestFit="1" customWidth="1"/>
    <col min="11013" max="11013" width="5" style="8" bestFit="1" customWidth="1"/>
    <col min="11014" max="11014" width="5.33203125" style="8" bestFit="1" customWidth="1"/>
    <col min="11015" max="11015" width="3.109375" style="8" bestFit="1" customWidth="1"/>
    <col min="11016" max="11016" width="9" style="8" customWidth="1"/>
    <col min="11017" max="11017" width="7" style="8" bestFit="1" customWidth="1"/>
    <col min="11018" max="11018" width="6" style="8" bestFit="1" customWidth="1"/>
    <col min="11019" max="11019" width="16.109375" style="8" customWidth="1"/>
    <col min="11020" max="11020" width="5.44140625" style="8" bestFit="1" customWidth="1"/>
    <col min="11021" max="11021" width="17" style="8" customWidth="1"/>
    <col min="11022" max="11026" width="11.5546875" style="8"/>
    <col min="11027" max="11027" width="8.88671875" style="8" bestFit="1" customWidth="1"/>
    <col min="11028" max="11028" width="9.5546875" style="8" bestFit="1" customWidth="1"/>
    <col min="11029" max="11029" width="6.88671875" style="8" bestFit="1" customWidth="1"/>
    <col min="11030" max="11030" width="8.44140625" style="8" bestFit="1" customWidth="1"/>
    <col min="11031" max="11031" width="8" style="8" bestFit="1" customWidth="1"/>
    <col min="11032" max="11032" width="7.5546875" style="8" bestFit="1" customWidth="1"/>
    <col min="11033" max="11033" width="5.5546875" style="8" bestFit="1" customWidth="1"/>
    <col min="11034" max="11263" width="11.5546875" style="8"/>
    <col min="11264" max="11264" width="11.109375" style="8" bestFit="1" customWidth="1"/>
    <col min="11265" max="11265" width="10.33203125" style="8" bestFit="1" customWidth="1"/>
    <col min="11266" max="11266" width="7.109375" style="8" bestFit="1" customWidth="1"/>
    <col min="11267" max="11267" width="12.44140625" style="8" customWidth="1"/>
    <col min="11268" max="11268" width="6.6640625" style="8" bestFit="1" customWidth="1"/>
    <col min="11269" max="11269" width="5" style="8" bestFit="1" customWidth="1"/>
    <col min="11270" max="11270" width="5.33203125" style="8" bestFit="1" customWidth="1"/>
    <col min="11271" max="11271" width="3.109375" style="8" bestFit="1" customWidth="1"/>
    <col min="11272" max="11272" width="9" style="8" customWidth="1"/>
    <col min="11273" max="11273" width="7" style="8" bestFit="1" customWidth="1"/>
    <col min="11274" max="11274" width="6" style="8" bestFit="1" customWidth="1"/>
    <col min="11275" max="11275" width="16.109375" style="8" customWidth="1"/>
    <col min="11276" max="11276" width="5.44140625" style="8" bestFit="1" customWidth="1"/>
    <col min="11277" max="11277" width="17" style="8" customWidth="1"/>
    <col min="11278" max="11282" width="11.5546875" style="8"/>
    <col min="11283" max="11283" width="8.88671875" style="8" bestFit="1" customWidth="1"/>
    <col min="11284" max="11284" width="9.5546875" style="8" bestFit="1" customWidth="1"/>
    <col min="11285" max="11285" width="6.88671875" style="8" bestFit="1" customWidth="1"/>
    <col min="11286" max="11286" width="8.44140625" style="8" bestFit="1" customWidth="1"/>
    <col min="11287" max="11287" width="8" style="8" bestFit="1" customWidth="1"/>
    <col min="11288" max="11288" width="7.5546875" style="8" bestFit="1" customWidth="1"/>
    <col min="11289" max="11289" width="5.5546875" style="8" bestFit="1" customWidth="1"/>
    <col min="11290" max="11519" width="11.5546875" style="8"/>
    <col min="11520" max="11520" width="11.109375" style="8" bestFit="1" customWidth="1"/>
    <col min="11521" max="11521" width="10.33203125" style="8" bestFit="1" customWidth="1"/>
    <col min="11522" max="11522" width="7.109375" style="8" bestFit="1" customWidth="1"/>
    <col min="11523" max="11523" width="12.44140625" style="8" customWidth="1"/>
    <col min="11524" max="11524" width="6.6640625" style="8" bestFit="1" customWidth="1"/>
    <col min="11525" max="11525" width="5" style="8" bestFit="1" customWidth="1"/>
    <col min="11526" max="11526" width="5.33203125" style="8" bestFit="1" customWidth="1"/>
    <col min="11527" max="11527" width="3.109375" style="8" bestFit="1" customWidth="1"/>
    <col min="11528" max="11528" width="9" style="8" customWidth="1"/>
    <col min="11529" max="11529" width="7" style="8" bestFit="1" customWidth="1"/>
    <col min="11530" max="11530" width="6" style="8" bestFit="1" customWidth="1"/>
    <col min="11531" max="11531" width="16.109375" style="8" customWidth="1"/>
    <col min="11532" max="11532" width="5.44140625" style="8" bestFit="1" customWidth="1"/>
    <col min="11533" max="11533" width="17" style="8" customWidth="1"/>
    <col min="11534" max="11538" width="11.5546875" style="8"/>
    <col min="11539" max="11539" width="8.88671875" style="8" bestFit="1" customWidth="1"/>
    <col min="11540" max="11540" width="9.5546875" style="8" bestFit="1" customWidth="1"/>
    <col min="11541" max="11541" width="6.88671875" style="8" bestFit="1" customWidth="1"/>
    <col min="11542" max="11542" width="8.44140625" style="8" bestFit="1" customWidth="1"/>
    <col min="11543" max="11543" width="8" style="8" bestFit="1" customWidth="1"/>
    <col min="11544" max="11544" width="7.5546875" style="8" bestFit="1" customWidth="1"/>
    <col min="11545" max="11545" width="5.5546875" style="8" bestFit="1" customWidth="1"/>
    <col min="11546" max="11775" width="11.5546875" style="8"/>
    <col min="11776" max="11776" width="11.109375" style="8" bestFit="1" customWidth="1"/>
    <col min="11777" max="11777" width="10.33203125" style="8" bestFit="1" customWidth="1"/>
    <col min="11778" max="11778" width="7.109375" style="8" bestFit="1" customWidth="1"/>
    <col min="11779" max="11779" width="12.44140625" style="8" customWidth="1"/>
    <col min="11780" max="11780" width="6.6640625" style="8" bestFit="1" customWidth="1"/>
    <col min="11781" max="11781" width="5" style="8" bestFit="1" customWidth="1"/>
    <col min="11782" max="11782" width="5.33203125" style="8" bestFit="1" customWidth="1"/>
    <col min="11783" max="11783" width="3.109375" style="8" bestFit="1" customWidth="1"/>
    <col min="11784" max="11784" width="9" style="8" customWidth="1"/>
    <col min="11785" max="11785" width="7" style="8" bestFit="1" customWidth="1"/>
    <col min="11786" max="11786" width="6" style="8" bestFit="1" customWidth="1"/>
    <col min="11787" max="11787" width="16.109375" style="8" customWidth="1"/>
    <col min="11788" max="11788" width="5.44140625" style="8" bestFit="1" customWidth="1"/>
    <col min="11789" max="11789" width="17" style="8" customWidth="1"/>
    <col min="11790" max="11794" width="11.5546875" style="8"/>
    <col min="11795" max="11795" width="8.88671875" style="8" bestFit="1" customWidth="1"/>
    <col min="11796" max="11796" width="9.5546875" style="8" bestFit="1" customWidth="1"/>
    <col min="11797" max="11797" width="6.88671875" style="8" bestFit="1" customWidth="1"/>
    <col min="11798" max="11798" width="8.44140625" style="8" bestFit="1" customWidth="1"/>
    <col min="11799" max="11799" width="8" style="8" bestFit="1" customWidth="1"/>
    <col min="11800" max="11800" width="7.5546875" style="8" bestFit="1" customWidth="1"/>
    <col min="11801" max="11801" width="5.5546875" style="8" bestFit="1" customWidth="1"/>
    <col min="11802" max="12031" width="11.5546875" style="8"/>
    <col min="12032" max="12032" width="11.109375" style="8" bestFit="1" customWidth="1"/>
    <col min="12033" max="12033" width="10.33203125" style="8" bestFit="1" customWidth="1"/>
    <col min="12034" max="12034" width="7.109375" style="8" bestFit="1" customWidth="1"/>
    <col min="12035" max="12035" width="12.44140625" style="8" customWidth="1"/>
    <col min="12036" max="12036" width="6.6640625" style="8" bestFit="1" customWidth="1"/>
    <col min="12037" max="12037" width="5" style="8" bestFit="1" customWidth="1"/>
    <col min="12038" max="12038" width="5.33203125" style="8" bestFit="1" customWidth="1"/>
    <col min="12039" max="12039" width="3.109375" style="8" bestFit="1" customWidth="1"/>
    <col min="12040" max="12040" width="9" style="8" customWidth="1"/>
    <col min="12041" max="12041" width="7" style="8" bestFit="1" customWidth="1"/>
    <col min="12042" max="12042" width="6" style="8" bestFit="1" customWidth="1"/>
    <col min="12043" max="12043" width="16.109375" style="8" customWidth="1"/>
    <col min="12044" max="12044" width="5.44140625" style="8" bestFit="1" customWidth="1"/>
    <col min="12045" max="12045" width="17" style="8" customWidth="1"/>
    <col min="12046" max="12050" width="11.5546875" style="8"/>
    <col min="12051" max="12051" width="8.88671875" style="8" bestFit="1" customWidth="1"/>
    <col min="12052" max="12052" width="9.5546875" style="8" bestFit="1" customWidth="1"/>
    <col min="12053" max="12053" width="6.88671875" style="8" bestFit="1" customWidth="1"/>
    <col min="12054" max="12054" width="8.44140625" style="8" bestFit="1" customWidth="1"/>
    <col min="12055" max="12055" width="8" style="8" bestFit="1" customWidth="1"/>
    <col min="12056" max="12056" width="7.5546875" style="8" bestFit="1" customWidth="1"/>
    <col min="12057" max="12057" width="5.5546875" style="8" bestFit="1" customWidth="1"/>
    <col min="12058" max="12287" width="11.5546875" style="8"/>
    <col min="12288" max="12288" width="11.109375" style="8" bestFit="1" customWidth="1"/>
    <col min="12289" max="12289" width="10.33203125" style="8" bestFit="1" customWidth="1"/>
    <col min="12290" max="12290" width="7.109375" style="8" bestFit="1" customWidth="1"/>
    <col min="12291" max="12291" width="12.44140625" style="8" customWidth="1"/>
    <col min="12292" max="12292" width="6.6640625" style="8" bestFit="1" customWidth="1"/>
    <col min="12293" max="12293" width="5" style="8" bestFit="1" customWidth="1"/>
    <col min="12294" max="12294" width="5.33203125" style="8" bestFit="1" customWidth="1"/>
    <col min="12295" max="12295" width="3.109375" style="8" bestFit="1" customWidth="1"/>
    <col min="12296" max="12296" width="9" style="8" customWidth="1"/>
    <col min="12297" max="12297" width="7" style="8" bestFit="1" customWidth="1"/>
    <col min="12298" max="12298" width="6" style="8" bestFit="1" customWidth="1"/>
    <col min="12299" max="12299" width="16.109375" style="8" customWidth="1"/>
    <col min="12300" max="12300" width="5.44140625" style="8" bestFit="1" customWidth="1"/>
    <col min="12301" max="12301" width="17" style="8" customWidth="1"/>
    <col min="12302" max="12306" width="11.5546875" style="8"/>
    <col min="12307" max="12307" width="8.88671875" style="8" bestFit="1" customWidth="1"/>
    <col min="12308" max="12308" width="9.5546875" style="8" bestFit="1" customWidth="1"/>
    <col min="12309" max="12309" width="6.88671875" style="8" bestFit="1" customWidth="1"/>
    <col min="12310" max="12310" width="8.44140625" style="8" bestFit="1" customWidth="1"/>
    <col min="12311" max="12311" width="8" style="8" bestFit="1" customWidth="1"/>
    <col min="12312" max="12312" width="7.5546875" style="8" bestFit="1" customWidth="1"/>
    <col min="12313" max="12313" width="5.5546875" style="8" bestFit="1" customWidth="1"/>
    <col min="12314" max="12543" width="11.5546875" style="8"/>
    <col min="12544" max="12544" width="11.109375" style="8" bestFit="1" customWidth="1"/>
    <col min="12545" max="12545" width="10.33203125" style="8" bestFit="1" customWidth="1"/>
    <col min="12546" max="12546" width="7.109375" style="8" bestFit="1" customWidth="1"/>
    <col min="12547" max="12547" width="12.44140625" style="8" customWidth="1"/>
    <col min="12548" max="12548" width="6.6640625" style="8" bestFit="1" customWidth="1"/>
    <col min="12549" max="12549" width="5" style="8" bestFit="1" customWidth="1"/>
    <col min="12550" max="12550" width="5.33203125" style="8" bestFit="1" customWidth="1"/>
    <col min="12551" max="12551" width="3.109375" style="8" bestFit="1" customWidth="1"/>
    <col min="12552" max="12552" width="9" style="8" customWidth="1"/>
    <col min="12553" max="12553" width="7" style="8" bestFit="1" customWidth="1"/>
    <col min="12554" max="12554" width="6" style="8" bestFit="1" customWidth="1"/>
    <col min="12555" max="12555" width="16.109375" style="8" customWidth="1"/>
    <col min="12556" max="12556" width="5.44140625" style="8" bestFit="1" customWidth="1"/>
    <col min="12557" max="12557" width="17" style="8" customWidth="1"/>
    <col min="12558" max="12562" width="11.5546875" style="8"/>
    <col min="12563" max="12563" width="8.88671875" style="8" bestFit="1" customWidth="1"/>
    <col min="12564" max="12564" width="9.5546875" style="8" bestFit="1" customWidth="1"/>
    <col min="12565" max="12565" width="6.88671875" style="8" bestFit="1" customWidth="1"/>
    <col min="12566" max="12566" width="8.44140625" style="8" bestFit="1" customWidth="1"/>
    <col min="12567" max="12567" width="8" style="8" bestFit="1" customWidth="1"/>
    <col min="12568" max="12568" width="7.5546875" style="8" bestFit="1" customWidth="1"/>
    <col min="12569" max="12569" width="5.5546875" style="8" bestFit="1" customWidth="1"/>
    <col min="12570" max="12799" width="11.5546875" style="8"/>
    <col min="12800" max="12800" width="11.109375" style="8" bestFit="1" customWidth="1"/>
    <col min="12801" max="12801" width="10.33203125" style="8" bestFit="1" customWidth="1"/>
    <col min="12802" max="12802" width="7.109375" style="8" bestFit="1" customWidth="1"/>
    <col min="12803" max="12803" width="12.44140625" style="8" customWidth="1"/>
    <col min="12804" max="12804" width="6.6640625" style="8" bestFit="1" customWidth="1"/>
    <col min="12805" max="12805" width="5" style="8" bestFit="1" customWidth="1"/>
    <col min="12806" max="12806" width="5.33203125" style="8" bestFit="1" customWidth="1"/>
    <col min="12807" max="12807" width="3.109375" style="8" bestFit="1" customWidth="1"/>
    <col min="12808" max="12808" width="9" style="8" customWidth="1"/>
    <col min="12809" max="12809" width="7" style="8" bestFit="1" customWidth="1"/>
    <col min="12810" max="12810" width="6" style="8" bestFit="1" customWidth="1"/>
    <col min="12811" max="12811" width="16.109375" style="8" customWidth="1"/>
    <col min="12812" max="12812" width="5.44140625" style="8" bestFit="1" customWidth="1"/>
    <col min="12813" max="12813" width="17" style="8" customWidth="1"/>
    <col min="12814" max="12818" width="11.5546875" style="8"/>
    <col min="12819" max="12819" width="8.88671875" style="8" bestFit="1" customWidth="1"/>
    <col min="12820" max="12820" width="9.5546875" style="8" bestFit="1" customWidth="1"/>
    <col min="12821" max="12821" width="6.88671875" style="8" bestFit="1" customWidth="1"/>
    <col min="12822" max="12822" width="8.44140625" style="8" bestFit="1" customWidth="1"/>
    <col min="12823" max="12823" width="8" style="8" bestFit="1" customWidth="1"/>
    <col min="12824" max="12824" width="7.5546875" style="8" bestFit="1" customWidth="1"/>
    <col min="12825" max="12825" width="5.5546875" style="8" bestFit="1" customWidth="1"/>
    <col min="12826" max="13055" width="11.5546875" style="8"/>
    <col min="13056" max="13056" width="11.109375" style="8" bestFit="1" customWidth="1"/>
    <col min="13057" max="13057" width="10.33203125" style="8" bestFit="1" customWidth="1"/>
    <col min="13058" max="13058" width="7.109375" style="8" bestFit="1" customWidth="1"/>
    <col min="13059" max="13059" width="12.44140625" style="8" customWidth="1"/>
    <col min="13060" max="13060" width="6.6640625" style="8" bestFit="1" customWidth="1"/>
    <col min="13061" max="13061" width="5" style="8" bestFit="1" customWidth="1"/>
    <col min="13062" max="13062" width="5.33203125" style="8" bestFit="1" customWidth="1"/>
    <col min="13063" max="13063" width="3.109375" style="8" bestFit="1" customWidth="1"/>
    <col min="13064" max="13064" width="9" style="8" customWidth="1"/>
    <col min="13065" max="13065" width="7" style="8" bestFit="1" customWidth="1"/>
    <col min="13066" max="13066" width="6" style="8" bestFit="1" customWidth="1"/>
    <col min="13067" max="13067" width="16.109375" style="8" customWidth="1"/>
    <col min="13068" max="13068" width="5.44140625" style="8" bestFit="1" customWidth="1"/>
    <col min="13069" max="13069" width="17" style="8" customWidth="1"/>
    <col min="13070" max="13074" width="11.5546875" style="8"/>
    <col min="13075" max="13075" width="8.88671875" style="8" bestFit="1" customWidth="1"/>
    <col min="13076" max="13076" width="9.5546875" style="8" bestFit="1" customWidth="1"/>
    <col min="13077" max="13077" width="6.88671875" style="8" bestFit="1" customWidth="1"/>
    <col min="13078" max="13078" width="8.44140625" style="8" bestFit="1" customWidth="1"/>
    <col min="13079" max="13079" width="8" style="8" bestFit="1" customWidth="1"/>
    <col min="13080" max="13080" width="7.5546875" style="8" bestFit="1" customWidth="1"/>
    <col min="13081" max="13081" width="5.5546875" style="8" bestFit="1" customWidth="1"/>
    <col min="13082" max="13311" width="11.5546875" style="8"/>
    <col min="13312" max="13312" width="11.109375" style="8" bestFit="1" customWidth="1"/>
    <col min="13313" max="13313" width="10.33203125" style="8" bestFit="1" customWidth="1"/>
    <col min="13314" max="13314" width="7.109375" style="8" bestFit="1" customWidth="1"/>
    <col min="13315" max="13315" width="12.44140625" style="8" customWidth="1"/>
    <col min="13316" max="13316" width="6.6640625" style="8" bestFit="1" customWidth="1"/>
    <col min="13317" max="13317" width="5" style="8" bestFit="1" customWidth="1"/>
    <col min="13318" max="13318" width="5.33203125" style="8" bestFit="1" customWidth="1"/>
    <col min="13319" max="13319" width="3.109375" style="8" bestFit="1" customWidth="1"/>
    <col min="13320" max="13320" width="9" style="8" customWidth="1"/>
    <col min="13321" max="13321" width="7" style="8" bestFit="1" customWidth="1"/>
    <col min="13322" max="13322" width="6" style="8" bestFit="1" customWidth="1"/>
    <col min="13323" max="13323" width="16.109375" style="8" customWidth="1"/>
    <col min="13324" max="13324" width="5.44140625" style="8" bestFit="1" customWidth="1"/>
    <col min="13325" max="13325" width="17" style="8" customWidth="1"/>
    <col min="13326" max="13330" width="11.5546875" style="8"/>
    <col min="13331" max="13331" width="8.88671875" style="8" bestFit="1" customWidth="1"/>
    <col min="13332" max="13332" width="9.5546875" style="8" bestFit="1" customWidth="1"/>
    <col min="13333" max="13333" width="6.88671875" style="8" bestFit="1" customWidth="1"/>
    <col min="13334" max="13334" width="8.44140625" style="8" bestFit="1" customWidth="1"/>
    <col min="13335" max="13335" width="8" style="8" bestFit="1" customWidth="1"/>
    <col min="13336" max="13336" width="7.5546875" style="8" bestFit="1" customWidth="1"/>
    <col min="13337" max="13337" width="5.5546875" style="8" bestFit="1" customWidth="1"/>
    <col min="13338" max="13567" width="11.5546875" style="8"/>
    <col min="13568" max="13568" width="11.109375" style="8" bestFit="1" customWidth="1"/>
    <col min="13569" max="13569" width="10.33203125" style="8" bestFit="1" customWidth="1"/>
    <col min="13570" max="13570" width="7.109375" style="8" bestFit="1" customWidth="1"/>
    <col min="13571" max="13571" width="12.44140625" style="8" customWidth="1"/>
    <col min="13572" max="13572" width="6.6640625" style="8" bestFit="1" customWidth="1"/>
    <col min="13573" max="13573" width="5" style="8" bestFit="1" customWidth="1"/>
    <col min="13574" max="13574" width="5.33203125" style="8" bestFit="1" customWidth="1"/>
    <col min="13575" max="13575" width="3.109375" style="8" bestFit="1" customWidth="1"/>
    <col min="13576" max="13576" width="9" style="8" customWidth="1"/>
    <col min="13577" max="13577" width="7" style="8" bestFit="1" customWidth="1"/>
    <col min="13578" max="13578" width="6" style="8" bestFit="1" customWidth="1"/>
    <col min="13579" max="13579" width="16.109375" style="8" customWidth="1"/>
    <col min="13580" max="13580" width="5.44140625" style="8" bestFit="1" customWidth="1"/>
    <col min="13581" max="13581" width="17" style="8" customWidth="1"/>
    <col min="13582" max="13586" width="11.5546875" style="8"/>
    <col min="13587" max="13587" width="8.88671875" style="8" bestFit="1" customWidth="1"/>
    <col min="13588" max="13588" width="9.5546875" style="8" bestFit="1" customWidth="1"/>
    <col min="13589" max="13589" width="6.88671875" style="8" bestFit="1" customWidth="1"/>
    <col min="13590" max="13590" width="8.44140625" style="8" bestFit="1" customWidth="1"/>
    <col min="13591" max="13591" width="8" style="8" bestFit="1" customWidth="1"/>
    <col min="13592" max="13592" width="7.5546875" style="8" bestFit="1" customWidth="1"/>
    <col min="13593" max="13593" width="5.5546875" style="8" bestFit="1" customWidth="1"/>
    <col min="13594" max="13823" width="11.5546875" style="8"/>
    <col min="13824" max="13824" width="11.109375" style="8" bestFit="1" customWidth="1"/>
    <col min="13825" max="13825" width="10.33203125" style="8" bestFit="1" customWidth="1"/>
    <col min="13826" max="13826" width="7.109375" style="8" bestFit="1" customWidth="1"/>
    <col min="13827" max="13827" width="12.44140625" style="8" customWidth="1"/>
    <col min="13828" max="13828" width="6.6640625" style="8" bestFit="1" customWidth="1"/>
    <col min="13829" max="13829" width="5" style="8" bestFit="1" customWidth="1"/>
    <col min="13830" max="13830" width="5.33203125" style="8" bestFit="1" customWidth="1"/>
    <col min="13831" max="13831" width="3.109375" style="8" bestFit="1" customWidth="1"/>
    <col min="13832" max="13832" width="9" style="8" customWidth="1"/>
    <col min="13833" max="13833" width="7" style="8" bestFit="1" customWidth="1"/>
    <col min="13834" max="13834" width="6" style="8" bestFit="1" customWidth="1"/>
    <col min="13835" max="13835" width="16.109375" style="8" customWidth="1"/>
    <col min="13836" max="13836" width="5.44140625" style="8" bestFit="1" customWidth="1"/>
    <col min="13837" max="13837" width="17" style="8" customWidth="1"/>
    <col min="13838" max="13842" width="11.5546875" style="8"/>
    <col min="13843" max="13843" width="8.88671875" style="8" bestFit="1" customWidth="1"/>
    <col min="13844" max="13844" width="9.5546875" style="8" bestFit="1" customWidth="1"/>
    <col min="13845" max="13845" width="6.88671875" style="8" bestFit="1" customWidth="1"/>
    <col min="13846" max="13846" width="8.44140625" style="8" bestFit="1" customWidth="1"/>
    <col min="13847" max="13847" width="8" style="8" bestFit="1" customWidth="1"/>
    <col min="13848" max="13848" width="7.5546875" style="8" bestFit="1" customWidth="1"/>
    <col min="13849" max="13849" width="5.5546875" style="8" bestFit="1" customWidth="1"/>
    <col min="13850" max="14079" width="11.5546875" style="8"/>
    <col min="14080" max="14080" width="11.109375" style="8" bestFit="1" customWidth="1"/>
    <col min="14081" max="14081" width="10.33203125" style="8" bestFit="1" customWidth="1"/>
    <col min="14082" max="14082" width="7.109375" style="8" bestFit="1" customWidth="1"/>
    <col min="14083" max="14083" width="12.44140625" style="8" customWidth="1"/>
    <col min="14084" max="14084" width="6.6640625" style="8" bestFit="1" customWidth="1"/>
    <col min="14085" max="14085" width="5" style="8" bestFit="1" customWidth="1"/>
    <col min="14086" max="14086" width="5.33203125" style="8" bestFit="1" customWidth="1"/>
    <col min="14087" max="14087" width="3.109375" style="8" bestFit="1" customWidth="1"/>
    <col min="14088" max="14088" width="9" style="8" customWidth="1"/>
    <col min="14089" max="14089" width="7" style="8" bestFit="1" customWidth="1"/>
    <col min="14090" max="14090" width="6" style="8" bestFit="1" customWidth="1"/>
    <col min="14091" max="14091" width="16.109375" style="8" customWidth="1"/>
    <col min="14092" max="14092" width="5.44140625" style="8" bestFit="1" customWidth="1"/>
    <col min="14093" max="14093" width="17" style="8" customWidth="1"/>
    <col min="14094" max="14098" width="11.5546875" style="8"/>
    <col min="14099" max="14099" width="8.88671875" style="8" bestFit="1" customWidth="1"/>
    <col min="14100" max="14100" width="9.5546875" style="8" bestFit="1" customWidth="1"/>
    <col min="14101" max="14101" width="6.88671875" style="8" bestFit="1" customWidth="1"/>
    <col min="14102" max="14102" width="8.44140625" style="8" bestFit="1" customWidth="1"/>
    <col min="14103" max="14103" width="8" style="8" bestFit="1" customWidth="1"/>
    <col min="14104" max="14104" width="7.5546875" style="8" bestFit="1" customWidth="1"/>
    <col min="14105" max="14105" width="5.5546875" style="8" bestFit="1" customWidth="1"/>
    <col min="14106" max="14335" width="11.5546875" style="8"/>
    <col min="14336" max="14336" width="11.109375" style="8" bestFit="1" customWidth="1"/>
    <col min="14337" max="14337" width="10.33203125" style="8" bestFit="1" customWidth="1"/>
    <col min="14338" max="14338" width="7.109375" style="8" bestFit="1" customWidth="1"/>
    <col min="14339" max="14339" width="12.44140625" style="8" customWidth="1"/>
    <col min="14340" max="14340" width="6.6640625" style="8" bestFit="1" customWidth="1"/>
    <col min="14341" max="14341" width="5" style="8" bestFit="1" customWidth="1"/>
    <col min="14342" max="14342" width="5.33203125" style="8" bestFit="1" customWidth="1"/>
    <col min="14343" max="14343" width="3.109375" style="8" bestFit="1" customWidth="1"/>
    <col min="14344" max="14344" width="9" style="8" customWidth="1"/>
    <col min="14345" max="14345" width="7" style="8" bestFit="1" customWidth="1"/>
    <col min="14346" max="14346" width="6" style="8" bestFit="1" customWidth="1"/>
    <col min="14347" max="14347" width="16.109375" style="8" customWidth="1"/>
    <col min="14348" max="14348" width="5.44140625" style="8" bestFit="1" customWidth="1"/>
    <col min="14349" max="14349" width="17" style="8" customWidth="1"/>
    <col min="14350" max="14354" width="11.5546875" style="8"/>
    <col min="14355" max="14355" width="8.88671875" style="8" bestFit="1" customWidth="1"/>
    <col min="14356" max="14356" width="9.5546875" style="8" bestFit="1" customWidth="1"/>
    <col min="14357" max="14357" width="6.88671875" style="8" bestFit="1" customWidth="1"/>
    <col min="14358" max="14358" width="8.44140625" style="8" bestFit="1" customWidth="1"/>
    <col min="14359" max="14359" width="8" style="8" bestFit="1" customWidth="1"/>
    <col min="14360" max="14360" width="7.5546875" style="8" bestFit="1" customWidth="1"/>
    <col min="14361" max="14361" width="5.5546875" style="8" bestFit="1" customWidth="1"/>
    <col min="14362" max="14591" width="11.5546875" style="8"/>
    <col min="14592" max="14592" width="11.109375" style="8" bestFit="1" customWidth="1"/>
    <col min="14593" max="14593" width="10.33203125" style="8" bestFit="1" customWidth="1"/>
    <col min="14594" max="14594" width="7.109375" style="8" bestFit="1" customWidth="1"/>
    <col min="14595" max="14595" width="12.44140625" style="8" customWidth="1"/>
    <col min="14596" max="14596" width="6.6640625" style="8" bestFit="1" customWidth="1"/>
    <col min="14597" max="14597" width="5" style="8" bestFit="1" customWidth="1"/>
    <col min="14598" max="14598" width="5.33203125" style="8" bestFit="1" customWidth="1"/>
    <col min="14599" max="14599" width="3.109375" style="8" bestFit="1" customWidth="1"/>
    <col min="14600" max="14600" width="9" style="8" customWidth="1"/>
    <col min="14601" max="14601" width="7" style="8" bestFit="1" customWidth="1"/>
    <col min="14602" max="14602" width="6" style="8" bestFit="1" customWidth="1"/>
    <col min="14603" max="14603" width="16.109375" style="8" customWidth="1"/>
    <col min="14604" max="14604" width="5.44140625" style="8" bestFit="1" customWidth="1"/>
    <col min="14605" max="14605" width="17" style="8" customWidth="1"/>
    <col min="14606" max="14610" width="11.5546875" style="8"/>
    <col min="14611" max="14611" width="8.88671875" style="8" bestFit="1" customWidth="1"/>
    <col min="14612" max="14612" width="9.5546875" style="8" bestFit="1" customWidth="1"/>
    <col min="14613" max="14613" width="6.88671875" style="8" bestFit="1" customWidth="1"/>
    <col min="14614" max="14614" width="8.44140625" style="8" bestFit="1" customWidth="1"/>
    <col min="14615" max="14615" width="8" style="8" bestFit="1" customWidth="1"/>
    <col min="14616" max="14616" width="7.5546875" style="8" bestFit="1" customWidth="1"/>
    <col min="14617" max="14617" width="5.5546875" style="8" bestFit="1" customWidth="1"/>
    <col min="14618" max="14847" width="11.5546875" style="8"/>
    <col min="14848" max="14848" width="11.109375" style="8" bestFit="1" customWidth="1"/>
    <col min="14849" max="14849" width="10.33203125" style="8" bestFit="1" customWidth="1"/>
    <col min="14850" max="14850" width="7.109375" style="8" bestFit="1" customWidth="1"/>
    <col min="14851" max="14851" width="12.44140625" style="8" customWidth="1"/>
    <col min="14852" max="14852" width="6.6640625" style="8" bestFit="1" customWidth="1"/>
    <col min="14853" max="14853" width="5" style="8" bestFit="1" customWidth="1"/>
    <col min="14854" max="14854" width="5.33203125" style="8" bestFit="1" customWidth="1"/>
    <col min="14855" max="14855" width="3.109375" style="8" bestFit="1" customWidth="1"/>
    <col min="14856" max="14856" width="9" style="8" customWidth="1"/>
    <col min="14857" max="14857" width="7" style="8" bestFit="1" customWidth="1"/>
    <col min="14858" max="14858" width="6" style="8" bestFit="1" customWidth="1"/>
    <col min="14859" max="14859" width="16.109375" style="8" customWidth="1"/>
    <col min="14860" max="14860" width="5.44140625" style="8" bestFit="1" customWidth="1"/>
    <col min="14861" max="14861" width="17" style="8" customWidth="1"/>
    <col min="14862" max="14866" width="11.5546875" style="8"/>
    <col min="14867" max="14867" width="8.88671875" style="8" bestFit="1" customWidth="1"/>
    <col min="14868" max="14868" width="9.5546875" style="8" bestFit="1" customWidth="1"/>
    <col min="14869" max="14869" width="6.88671875" style="8" bestFit="1" customWidth="1"/>
    <col min="14870" max="14870" width="8.44140625" style="8" bestFit="1" customWidth="1"/>
    <col min="14871" max="14871" width="8" style="8" bestFit="1" customWidth="1"/>
    <col min="14872" max="14872" width="7.5546875" style="8" bestFit="1" customWidth="1"/>
    <col min="14873" max="14873" width="5.5546875" style="8" bestFit="1" customWidth="1"/>
    <col min="14874" max="15103" width="11.5546875" style="8"/>
    <col min="15104" max="15104" width="11.109375" style="8" bestFit="1" customWidth="1"/>
    <col min="15105" max="15105" width="10.33203125" style="8" bestFit="1" customWidth="1"/>
    <col min="15106" max="15106" width="7.109375" style="8" bestFit="1" customWidth="1"/>
    <col min="15107" max="15107" width="12.44140625" style="8" customWidth="1"/>
    <col min="15108" max="15108" width="6.6640625" style="8" bestFit="1" customWidth="1"/>
    <col min="15109" max="15109" width="5" style="8" bestFit="1" customWidth="1"/>
    <col min="15110" max="15110" width="5.33203125" style="8" bestFit="1" customWidth="1"/>
    <col min="15111" max="15111" width="3.109375" style="8" bestFit="1" customWidth="1"/>
    <col min="15112" max="15112" width="9" style="8" customWidth="1"/>
    <col min="15113" max="15113" width="7" style="8" bestFit="1" customWidth="1"/>
    <col min="15114" max="15114" width="6" style="8" bestFit="1" customWidth="1"/>
    <col min="15115" max="15115" width="16.109375" style="8" customWidth="1"/>
    <col min="15116" max="15116" width="5.44140625" style="8" bestFit="1" customWidth="1"/>
    <col min="15117" max="15117" width="17" style="8" customWidth="1"/>
    <col min="15118" max="15122" width="11.5546875" style="8"/>
    <col min="15123" max="15123" width="8.88671875" style="8" bestFit="1" customWidth="1"/>
    <col min="15124" max="15124" width="9.5546875" style="8" bestFit="1" customWidth="1"/>
    <col min="15125" max="15125" width="6.88671875" style="8" bestFit="1" customWidth="1"/>
    <col min="15126" max="15126" width="8.44140625" style="8" bestFit="1" customWidth="1"/>
    <col min="15127" max="15127" width="8" style="8" bestFit="1" customWidth="1"/>
    <col min="15128" max="15128" width="7.5546875" style="8" bestFit="1" customWidth="1"/>
    <col min="15129" max="15129" width="5.5546875" style="8" bestFit="1" customWidth="1"/>
    <col min="15130" max="15359" width="11.5546875" style="8"/>
    <col min="15360" max="15360" width="11.109375" style="8" bestFit="1" customWidth="1"/>
    <col min="15361" max="15361" width="10.33203125" style="8" bestFit="1" customWidth="1"/>
    <col min="15362" max="15362" width="7.109375" style="8" bestFit="1" customWidth="1"/>
    <col min="15363" max="15363" width="12.44140625" style="8" customWidth="1"/>
    <col min="15364" max="15364" width="6.6640625" style="8" bestFit="1" customWidth="1"/>
    <col min="15365" max="15365" width="5" style="8" bestFit="1" customWidth="1"/>
    <col min="15366" max="15366" width="5.33203125" style="8" bestFit="1" customWidth="1"/>
    <col min="15367" max="15367" width="3.109375" style="8" bestFit="1" customWidth="1"/>
    <col min="15368" max="15368" width="9" style="8" customWidth="1"/>
    <col min="15369" max="15369" width="7" style="8" bestFit="1" customWidth="1"/>
    <col min="15370" max="15370" width="6" style="8" bestFit="1" customWidth="1"/>
    <col min="15371" max="15371" width="16.109375" style="8" customWidth="1"/>
    <col min="15372" max="15372" width="5.44140625" style="8" bestFit="1" customWidth="1"/>
    <col min="15373" max="15373" width="17" style="8" customWidth="1"/>
    <col min="15374" max="15378" width="11.5546875" style="8"/>
    <col min="15379" max="15379" width="8.88671875" style="8" bestFit="1" customWidth="1"/>
    <col min="15380" max="15380" width="9.5546875" style="8" bestFit="1" customWidth="1"/>
    <col min="15381" max="15381" width="6.88671875" style="8" bestFit="1" customWidth="1"/>
    <col min="15382" max="15382" width="8.44140625" style="8" bestFit="1" customWidth="1"/>
    <col min="15383" max="15383" width="8" style="8" bestFit="1" customWidth="1"/>
    <col min="15384" max="15384" width="7.5546875" style="8" bestFit="1" customWidth="1"/>
    <col min="15385" max="15385" width="5.5546875" style="8" bestFit="1" customWidth="1"/>
    <col min="15386" max="15615" width="11.5546875" style="8"/>
    <col min="15616" max="15616" width="11.109375" style="8" bestFit="1" customWidth="1"/>
    <col min="15617" max="15617" width="10.33203125" style="8" bestFit="1" customWidth="1"/>
    <col min="15618" max="15618" width="7.109375" style="8" bestFit="1" customWidth="1"/>
    <col min="15619" max="15619" width="12.44140625" style="8" customWidth="1"/>
    <col min="15620" max="15620" width="6.6640625" style="8" bestFit="1" customWidth="1"/>
    <col min="15621" max="15621" width="5" style="8" bestFit="1" customWidth="1"/>
    <col min="15622" max="15622" width="5.33203125" style="8" bestFit="1" customWidth="1"/>
    <col min="15623" max="15623" width="3.109375" style="8" bestFit="1" customWidth="1"/>
    <col min="15624" max="15624" width="9" style="8" customWidth="1"/>
    <col min="15625" max="15625" width="7" style="8" bestFit="1" customWidth="1"/>
    <col min="15626" max="15626" width="6" style="8" bestFit="1" customWidth="1"/>
    <col min="15627" max="15627" width="16.109375" style="8" customWidth="1"/>
    <col min="15628" max="15628" width="5.44140625" style="8" bestFit="1" customWidth="1"/>
    <col min="15629" max="15629" width="17" style="8" customWidth="1"/>
    <col min="15630" max="15634" width="11.5546875" style="8"/>
    <col min="15635" max="15635" width="8.88671875" style="8" bestFit="1" customWidth="1"/>
    <col min="15636" max="15636" width="9.5546875" style="8" bestFit="1" customWidth="1"/>
    <col min="15637" max="15637" width="6.88671875" style="8" bestFit="1" customWidth="1"/>
    <col min="15638" max="15638" width="8.44140625" style="8" bestFit="1" customWidth="1"/>
    <col min="15639" max="15639" width="8" style="8" bestFit="1" customWidth="1"/>
    <col min="15640" max="15640" width="7.5546875" style="8" bestFit="1" customWidth="1"/>
    <col min="15641" max="15641" width="5.5546875" style="8" bestFit="1" customWidth="1"/>
    <col min="15642" max="15871" width="11.5546875" style="8"/>
    <col min="15872" max="15872" width="11.109375" style="8" bestFit="1" customWidth="1"/>
    <col min="15873" max="15873" width="10.33203125" style="8" bestFit="1" customWidth="1"/>
    <col min="15874" max="15874" width="7.109375" style="8" bestFit="1" customWidth="1"/>
    <col min="15875" max="15875" width="12.44140625" style="8" customWidth="1"/>
    <col min="15876" max="15876" width="6.6640625" style="8" bestFit="1" customWidth="1"/>
    <col min="15877" max="15877" width="5" style="8" bestFit="1" customWidth="1"/>
    <col min="15878" max="15878" width="5.33203125" style="8" bestFit="1" customWidth="1"/>
    <col min="15879" max="15879" width="3.109375" style="8" bestFit="1" customWidth="1"/>
    <col min="15880" max="15880" width="9" style="8" customWidth="1"/>
    <col min="15881" max="15881" width="7" style="8" bestFit="1" customWidth="1"/>
    <col min="15882" max="15882" width="6" style="8" bestFit="1" customWidth="1"/>
    <col min="15883" max="15883" width="16.109375" style="8" customWidth="1"/>
    <col min="15884" max="15884" width="5.44140625" style="8" bestFit="1" customWidth="1"/>
    <col min="15885" max="15885" width="17" style="8" customWidth="1"/>
    <col min="15886" max="15890" width="11.5546875" style="8"/>
    <col min="15891" max="15891" width="8.88671875" style="8" bestFit="1" customWidth="1"/>
    <col min="15892" max="15892" width="9.5546875" style="8" bestFit="1" customWidth="1"/>
    <col min="15893" max="15893" width="6.88671875" style="8" bestFit="1" customWidth="1"/>
    <col min="15894" max="15894" width="8.44140625" style="8" bestFit="1" customWidth="1"/>
    <col min="15895" max="15895" width="8" style="8" bestFit="1" customWidth="1"/>
    <col min="15896" max="15896" width="7.5546875" style="8" bestFit="1" customWidth="1"/>
    <col min="15897" max="15897" width="5.5546875" style="8" bestFit="1" customWidth="1"/>
    <col min="15898" max="16127" width="11.5546875" style="8"/>
    <col min="16128" max="16128" width="11.109375" style="8" bestFit="1" customWidth="1"/>
    <col min="16129" max="16129" width="10.33203125" style="8" bestFit="1" customWidth="1"/>
    <col min="16130" max="16130" width="7.109375" style="8" bestFit="1" customWidth="1"/>
    <col min="16131" max="16131" width="12.44140625" style="8" customWidth="1"/>
    <col min="16132" max="16132" width="6.6640625" style="8" bestFit="1" customWidth="1"/>
    <col min="16133" max="16133" width="5" style="8" bestFit="1" customWidth="1"/>
    <col min="16134" max="16134" width="5.33203125" style="8" bestFit="1" customWidth="1"/>
    <col min="16135" max="16135" width="3.109375" style="8" bestFit="1" customWidth="1"/>
    <col min="16136" max="16136" width="9" style="8" customWidth="1"/>
    <col min="16137" max="16137" width="7" style="8" bestFit="1" customWidth="1"/>
    <col min="16138" max="16138" width="6" style="8" bestFit="1" customWidth="1"/>
    <col min="16139" max="16139" width="16.109375" style="8" customWidth="1"/>
    <col min="16140" max="16140" width="5.44140625" style="8" bestFit="1" customWidth="1"/>
    <col min="16141" max="16141" width="17" style="8" customWidth="1"/>
    <col min="16142" max="16146" width="11.5546875" style="8"/>
    <col min="16147" max="16147" width="8.88671875" style="8" bestFit="1" customWidth="1"/>
    <col min="16148" max="16148" width="9.5546875" style="8" bestFit="1" customWidth="1"/>
    <col min="16149" max="16149" width="6.88671875" style="8" bestFit="1" customWidth="1"/>
    <col min="16150" max="16150" width="8.44140625" style="8" bestFit="1" customWidth="1"/>
    <col min="16151" max="16151" width="8" style="8" bestFit="1" customWidth="1"/>
    <col min="16152" max="16152" width="7.5546875" style="8" bestFit="1" customWidth="1"/>
    <col min="16153" max="16153" width="5.5546875" style="8" bestFit="1" customWidth="1"/>
    <col min="16154" max="16383" width="11.5546875" style="8"/>
    <col min="16384" max="16384" width="11.5546875" style="8" customWidth="1"/>
  </cols>
  <sheetData>
    <row r="2" spans="2:60" ht="18.75" customHeight="1" x14ac:dyDescent="0.3">
      <c r="B2" s="337" t="s">
        <v>103</v>
      </c>
      <c r="C2" s="337"/>
      <c r="D2" s="337"/>
      <c r="E2" s="337"/>
      <c r="F2" s="338" t="str">
        <f>"Dethlefstwiete Maikstraße"</f>
        <v>Dethlefstwiete Maikstraße</v>
      </c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5" t="s">
        <v>101</v>
      </c>
      <c r="R2" s="335"/>
      <c r="S2" s="220">
        <f ca="1">TODAY()</f>
        <v>46209</v>
      </c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U2" s="332"/>
      <c r="AV2" s="332"/>
      <c r="AW2" s="332"/>
      <c r="AX2" s="332"/>
      <c r="AY2" s="332"/>
      <c r="AZ2" s="332"/>
      <c r="BA2" s="332"/>
      <c r="BB2" s="332"/>
      <c r="BC2" s="332"/>
      <c r="BD2" s="332"/>
      <c r="BE2" s="332"/>
      <c r="BF2" s="332"/>
      <c r="BG2" s="332"/>
      <c r="BH2" s="332"/>
    </row>
    <row r="3" spans="2:60" ht="18.75" customHeight="1" x14ac:dyDescent="0.3">
      <c r="B3" s="337" t="s">
        <v>64</v>
      </c>
      <c r="C3" s="337"/>
      <c r="D3" s="337"/>
      <c r="E3" s="337"/>
      <c r="F3" s="338" t="str">
        <f>"S-23/0118"</f>
        <v>S-23/0118</v>
      </c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  <c r="AU3" s="332"/>
      <c r="AV3" s="332"/>
      <c r="AW3" s="332"/>
      <c r="AX3" s="332"/>
      <c r="AY3" s="332"/>
      <c r="AZ3" s="332"/>
      <c r="BA3" s="332"/>
      <c r="BB3" s="332"/>
      <c r="BC3" s="332"/>
      <c r="BD3" s="332"/>
      <c r="BE3" s="332"/>
      <c r="BF3" s="332"/>
      <c r="BG3" s="332"/>
      <c r="BH3" s="332"/>
    </row>
    <row r="4" spans="2:60" ht="14.25" customHeight="1" x14ac:dyDescent="0.3"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G4" s="322"/>
      <c r="AH4" s="322"/>
      <c r="AI4" s="322"/>
      <c r="AJ4" s="322"/>
      <c r="AK4" s="322"/>
      <c r="AU4" s="332"/>
      <c r="AV4" s="332"/>
      <c r="AW4" s="332"/>
      <c r="AX4" s="332"/>
      <c r="AY4" s="332"/>
      <c r="AZ4" s="332"/>
      <c r="BA4" s="332"/>
      <c r="BB4" s="332"/>
      <c r="BC4" s="332"/>
      <c r="BD4" s="332"/>
      <c r="BE4" s="332"/>
      <c r="BF4" s="332"/>
      <c r="BG4" s="332"/>
      <c r="BH4" s="332"/>
    </row>
    <row r="5" spans="2:60" ht="18.75" customHeight="1" x14ac:dyDescent="0.3"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U5" s="332"/>
      <c r="AV5" s="332"/>
      <c r="AW5" s="332"/>
      <c r="AX5" s="332"/>
      <c r="AY5" s="332"/>
      <c r="AZ5" s="332"/>
      <c r="BA5" s="332"/>
      <c r="BB5" s="332"/>
      <c r="BC5" s="332"/>
      <c r="BD5" s="332"/>
      <c r="BE5" s="332"/>
      <c r="BF5" s="332"/>
      <c r="BG5" s="332"/>
      <c r="BH5" s="332"/>
    </row>
    <row r="6" spans="2:60" ht="18.75" customHeight="1" x14ac:dyDescent="0.3"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U6" s="332"/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2"/>
      <c r="BG6" s="332"/>
      <c r="BH6" s="332"/>
    </row>
    <row r="7" spans="2:60" ht="18.75" customHeight="1" x14ac:dyDescent="0.3"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U7" s="332"/>
      <c r="AV7" s="332"/>
      <c r="AW7" s="332"/>
      <c r="AX7" s="332"/>
      <c r="AY7" s="332"/>
      <c r="AZ7" s="332"/>
      <c r="BA7" s="332"/>
      <c r="BB7" s="332"/>
      <c r="BC7" s="332"/>
      <c r="BD7" s="332"/>
      <c r="BE7" s="332"/>
      <c r="BF7" s="332"/>
      <c r="BG7" s="332"/>
      <c r="BH7" s="332"/>
    </row>
    <row r="8" spans="2:60" ht="18.75" customHeight="1" x14ac:dyDescent="0.3"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U8" s="332"/>
      <c r="AV8" s="332"/>
      <c r="AW8" s="332"/>
      <c r="AX8" s="332"/>
      <c r="AY8" s="332"/>
      <c r="AZ8" s="332"/>
      <c r="BA8" s="332"/>
      <c r="BB8" s="332"/>
      <c r="BC8" s="332"/>
      <c r="BD8" s="332"/>
      <c r="BE8" s="332"/>
      <c r="BF8" s="332"/>
      <c r="BG8" s="332"/>
      <c r="BH8" s="332"/>
    </row>
    <row r="9" spans="2:60" ht="18.75" customHeight="1" x14ac:dyDescent="0.3"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U9" s="332"/>
      <c r="AV9" s="332"/>
      <c r="AW9" s="332"/>
      <c r="AX9" s="332"/>
      <c r="AY9" s="332"/>
      <c r="AZ9" s="332"/>
      <c r="BA9" s="332"/>
      <c r="BB9" s="332"/>
      <c r="BC9" s="332"/>
      <c r="BD9" s="332"/>
      <c r="BE9" s="332"/>
      <c r="BF9" s="332"/>
      <c r="BG9" s="332"/>
      <c r="BH9" s="332"/>
    </row>
    <row r="10" spans="2:60" ht="18.75" customHeight="1" x14ac:dyDescent="0.3"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U10" s="332"/>
      <c r="AV10" s="332"/>
      <c r="AW10" s="332"/>
      <c r="AX10" s="332"/>
      <c r="AY10" s="332"/>
      <c r="AZ10" s="332"/>
      <c r="BA10" s="332"/>
      <c r="BB10" s="332"/>
      <c r="BC10" s="332"/>
      <c r="BD10" s="332"/>
      <c r="BE10" s="332"/>
      <c r="BF10" s="332"/>
      <c r="BG10" s="332"/>
      <c r="BH10" s="332"/>
    </row>
    <row r="11" spans="2:60" ht="14.25" customHeight="1" x14ac:dyDescent="0.3"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G11" s="322"/>
      <c r="AH11" s="322"/>
      <c r="AI11" s="322"/>
      <c r="AJ11" s="322"/>
      <c r="AK11" s="322"/>
      <c r="AU11" s="332"/>
      <c r="AV11" s="332"/>
      <c r="AW11" s="332"/>
      <c r="AX11" s="332"/>
      <c r="AY11" s="332"/>
      <c r="AZ11" s="332"/>
      <c r="BA11" s="332"/>
      <c r="BB11" s="332"/>
      <c r="BC11" s="332"/>
      <c r="BD11" s="332"/>
      <c r="BE11" s="332"/>
      <c r="BF11" s="332"/>
      <c r="BG11" s="332"/>
      <c r="BH11" s="332"/>
    </row>
    <row r="12" spans="2:60" ht="14.25" customHeight="1" x14ac:dyDescent="0.3">
      <c r="C12" s="82"/>
      <c r="D12" s="82"/>
      <c r="E12" s="82"/>
      <c r="F12" s="82"/>
      <c r="J12" s="82"/>
      <c r="N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G12" s="82"/>
      <c r="AH12" s="82"/>
      <c r="AI12" s="82"/>
      <c r="AJ12" s="82"/>
      <c r="AK12" s="82"/>
      <c r="AU12" s="9"/>
      <c r="AV12" s="9"/>
      <c r="AW12" s="9"/>
      <c r="AX12" s="116"/>
      <c r="AY12" s="116"/>
      <c r="AZ12" s="116"/>
      <c r="BA12" s="116"/>
      <c r="BB12" s="116"/>
      <c r="BC12" s="85"/>
      <c r="BD12" s="10"/>
      <c r="BE12" s="11"/>
    </row>
    <row r="13" spans="2:60" ht="18.75" customHeight="1" x14ac:dyDescent="0.3">
      <c r="B13" s="331" t="s">
        <v>104</v>
      </c>
      <c r="C13" s="331"/>
      <c r="D13" s="331"/>
      <c r="E13" s="331"/>
      <c r="F13" s="330">
        <v>79306139</v>
      </c>
      <c r="G13" s="330"/>
      <c r="H13" s="330"/>
      <c r="I13" s="330"/>
      <c r="J13" s="330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U13" s="327" t="s">
        <v>0</v>
      </c>
      <c r="AV13" s="327"/>
      <c r="AW13" s="336" t="str">
        <f>F2</f>
        <v>Dethlefstwiete Maikstraße</v>
      </c>
      <c r="AX13" s="336"/>
      <c r="AY13" s="336"/>
      <c r="AZ13" s="336"/>
      <c r="BA13" s="327" t="s">
        <v>63</v>
      </c>
      <c r="BB13" s="327"/>
      <c r="BC13" s="326">
        <f>F13</f>
        <v>79306139</v>
      </c>
      <c r="BD13" s="326"/>
      <c r="BE13" s="327" t="s">
        <v>58</v>
      </c>
      <c r="BF13" s="327"/>
      <c r="BG13" s="333">
        <f ca="1">TODAY()</f>
        <v>46209</v>
      </c>
      <c r="BH13" s="333"/>
    </row>
    <row r="14" spans="2:60" ht="18.75" customHeight="1" x14ac:dyDescent="0.3">
      <c r="B14" s="331" t="s">
        <v>108</v>
      </c>
      <c r="C14" s="331"/>
      <c r="D14" s="331"/>
      <c r="E14" s="331"/>
      <c r="F14" s="330">
        <v>79306139</v>
      </c>
      <c r="G14" s="330"/>
      <c r="H14" s="330"/>
      <c r="I14" s="330"/>
      <c r="J14" s="330"/>
      <c r="K14" s="331" t="s">
        <v>71</v>
      </c>
      <c r="L14" s="331"/>
      <c r="M14" s="331"/>
      <c r="N14" s="334"/>
      <c r="O14" s="334"/>
      <c r="P14" s="334"/>
      <c r="Q14" s="335" t="s">
        <v>20</v>
      </c>
      <c r="R14" s="335"/>
      <c r="S14" s="119">
        <v>45614</v>
      </c>
      <c r="T14" s="117"/>
      <c r="U14" s="118"/>
      <c r="V14" s="118"/>
      <c r="W14" s="118"/>
      <c r="X14" s="117"/>
      <c r="Y14" s="117"/>
      <c r="Z14" s="117"/>
      <c r="AA14" s="117"/>
      <c r="AB14" s="117"/>
      <c r="AC14" s="117"/>
      <c r="AD14" s="117"/>
      <c r="AE14" s="117"/>
      <c r="AF14" s="117"/>
      <c r="AU14" s="327" t="s">
        <v>64</v>
      </c>
      <c r="AV14" s="327"/>
      <c r="AW14" s="336" t="str">
        <f>F3</f>
        <v>S-23/0118</v>
      </c>
      <c r="AX14" s="336"/>
      <c r="AY14" s="336"/>
      <c r="AZ14" s="336"/>
      <c r="BA14" s="327" t="s">
        <v>108</v>
      </c>
      <c r="BB14" s="327"/>
      <c r="BC14" s="326">
        <f>F14</f>
        <v>79306139</v>
      </c>
      <c r="BD14" s="326"/>
      <c r="BE14" s="327" t="s">
        <v>71</v>
      </c>
      <c r="BF14" s="327"/>
      <c r="BG14" s="326">
        <f>N14</f>
        <v>0</v>
      </c>
      <c r="BH14" s="328"/>
    </row>
    <row r="15" spans="2:60" ht="18.75" customHeight="1" x14ac:dyDescent="0.3">
      <c r="B15" s="329" t="s">
        <v>109</v>
      </c>
      <c r="C15" s="329"/>
      <c r="D15" s="329"/>
      <c r="E15" s="329"/>
      <c r="F15" s="330">
        <v>79306138</v>
      </c>
      <c r="G15" s="330"/>
      <c r="H15" s="330"/>
      <c r="I15" s="330"/>
      <c r="J15" s="330"/>
      <c r="K15" s="331" t="s">
        <v>107</v>
      </c>
      <c r="L15" s="331"/>
      <c r="M15" s="331"/>
      <c r="N15" s="330"/>
      <c r="O15" s="330"/>
      <c r="P15" s="330"/>
      <c r="Q15" s="84"/>
      <c r="R15" s="84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U15" s="332"/>
      <c r="AV15" s="332"/>
      <c r="AW15" s="332"/>
      <c r="AX15" s="332"/>
      <c r="AY15" s="332"/>
      <c r="AZ15" s="332"/>
      <c r="BA15" s="327" t="s">
        <v>109</v>
      </c>
      <c r="BB15" s="327"/>
      <c r="BC15" s="326">
        <f>F15</f>
        <v>79306138</v>
      </c>
      <c r="BD15" s="328"/>
      <c r="BE15" s="327" t="s">
        <v>110</v>
      </c>
      <c r="BF15" s="327"/>
      <c r="BG15" s="326">
        <f>N15</f>
        <v>0</v>
      </c>
      <c r="BH15" s="328"/>
    </row>
    <row r="16" spans="2:60" ht="14.25" customHeight="1" thickBot="1" x14ac:dyDescent="0.35">
      <c r="B16" s="322"/>
      <c r="C16" s="322"/>
      <c r="D16" s="322"/>
      <c r="E16" s="322"/>
      <c r="F16" s="322"/>
      <c r="G16" s="322"/>
      <c r="H16" s="322"/>
      <c r="I16" s="322"/>
      <c r="J16" s="322"/>
      <c r="K16" s="322"/>
      <c r="L16" s="322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U16" s="9"/>
      <c r="AV16" s="9"/>
      <c r="AW16" s="9"/>
      <c r="AX16" s="85"/>
      <c r="AY16" s="85"/>
      <c r="AZ16" s="85"/>
      <c r="BA16" s="85"/>
      <c r="BB16" s="85"/>
      <c r="BC16" s="85"/>
      <c r="BD16" s="12"/>
      <c r="BE16" s="13"/>
      <c r="BF16" s="14"/>
      <c r="BG16" s="14"/>
      <c r="BH16" s="14"/>
    </row>
    <row r="17" spans="2:60" ht="15.75" customHeight="1" thickTop="1" thickBot="1" x14ac:dyDescent="0.35">
      <c r="B17" s="285" t="s">
        <v>102</v>
      </c>
      <c r="C17" s="307" t="s">
        <v>66</v>
      </c>
      <c r="D17" s="308"/>
      <c r="E17" s="308"/>
      <c r="F17" s="308"/>
      <c r="G17" s="308"/>
      <c r="H17" s="308"/>
      <c r="I17" s="308"/>
      <c r="J17" s="308"/>
      <c r="K17" s="308"/>
      <c r="L17" s="308"/>
      <c r="M17" s="308"/>
      <c r="N17" s="308"/>
      <c r="O17" s="309"/>
      <c r="P17" s="310" t="s">
        <v>68</v>
      </c>
      <c r="Q17" s="310"/>
      <c r="R17" s="311"/>
      <c r="S17" s="323" t="s">
        <v>67</v>
      </c>
      <c r="T17" s="324"/>
      <c r="U17" s="324"/>
      <c r="V17" s="324"/>
      <c r="W17" s="324"/>
      <c r="X17" s="324"/>
      <c r="Y17" s="324"/>
      <c r="Z17" s="324"/>
      <c r="AA17" s="324"/>
      <c r="AB17" s="324"/>
      <c r="AC17" s="324"/>
      <c r="AD17" s="324"/>
      <c r="AE17" s="324"/>
      <c r="AF17" s="325"/>
      <c r="AG17" s="305"/>
      <c r="AH17" s="305"/>
      <c r="AI17" s="305"/>
      <c r="AJ17" s="305"/>
      <c r="AK17" s="306"/>
      <c r="AL17" s="15"/>
      <c r="AU17" s="307" t="s">
        <v>66</v>
      </c>
      <c r="AV17" s="308"/>
      <c r="AW17" s="308"/>
      <c r="AX17" s="308"/>
      <c r="AY17" s="308"/>
      <c r="AZ17" s="308"/>
      <c r="BA17" s="308"/>
      <c r="BB17" s="308"/>
      <c r="BC17" s="309"/>
      <c r="BD17" s="310" t="s">
        <v>39</v>
      </c>
      <c r="BE17" s="310"/>
      <c r="BF17" s="310"/>
      <c r="BG17" s="310"/>
      <c r="BH17" s="311"/>
    </row>
    <row r="18" spans="2:60" ht="48.75" customHeight="1" x14ac:dyDescent="0.3">
      <c r="B18" s="286"/>
      <c r="C18" s="312" t="s">
        <v>119</v>
      </c>
      <c r="D18" s="314" t="s">
        <v>19</v>
      </c>
      <c r="E18" s="316" t="s">
        <v>76</v>
      </c>
      <c r="F18" s="284"/>
      <c r="G18" s="316" t="s">
        <v>113</v>
      </c>
      <c r="H18" s="284"/>
      <c r="I18" s="303" t="s">
        <v>13</v>
      </c>
      <c r="J18" s="283" t="s">
        <v>78</v>
      </c>
      <c r="K18" s="284"/>
      <c r="L18" s="296" t="s">
        <v>31</v>
      </c>
      <c r="M18" s="297"/>
      <c r="N18" s="303" t="s">
        <v>118</v>
      </c>
      <c r="O18" s="275" t="s">
        <v>65</v>
      </c>
      <c r="P18" s="277" t="s">
        <v>95</v>
      </c>
      <c r="Q18" s="279" t="s">
        <v>29</v>
      </c>
      <c r="R18" s="281" t="s">
        <v>100</v>
      </c>
      <c r="S18" s="292" t="s">
        <v>117</v>
      </c>
      <c r="T18" s="294" t="s">
        <v>88</v>
      </c>
      <c r="U18" s="296" t="s">
        <v>90</v>
      </c>
      <c r="V18" s="297"/>
      <c r="W18" s="298" t="s">
        <v>98</v>
      </c>
      <c r="X18" s="298" t="s">
        <v>89</v>
      </c>
      <c r="Y18" s="300" t="s">
        <v>4</v>
      </c>
      <c r="Z18" s="301"/>
      <c r="AA18" s="302"/>
      <c r="AB18" s="287" t="s">
        <v>114</v>
      </c>
      <c r="AC18" s="289" t="s">
        <v>97</v>
      </c>
      <c r="AD18" s="289" t="s">
        <v>28</v>
      </c>
      <c r="AE18" s="137" t="s">
        <v>56</v>
      </c>
      <c r="AF18" s="291" t="s">
        <v>5</v>
      </c>
      <c r="AG18" s="320" t="s">
        <v>72</v>
      </c>
      <c r="AH18" s="321"/>
      <c r="AI18" s="296" t="s">
        <v>77</v>
      </c>
      <c r="AJ18" s="297"/>
      <c r="AK18" s="138" t="s">
        <v>23</v>
      </c>
      <c r="AU18" s="16" t="s">
        <v>1</v>
      </c>
      <c r="AV18" s="17" t="s">
        <v>19</v>
      </c>
      <c r="AW18" s="269" t="s">
        <v>76</v>
      </c>
      <c r="AX18" s="270"/>
      <c r="AY18" s="269" t="s">
        <v>75</v>
      </c>
      <c r="AZ18" s="270"/>
      <c r="BA18" s="18" t="s">
        <v>13</v>
      </c>
      <c r="BB18" s="271" t="s">
        <v>78</v>
      </c>
      <c r="BC18" s="272"/>
      <c r="BD18" s="273" t="s">
        <v>118</v>
      </c>
      <c r="BE18" s="17" t="s">
        <v>65</v>
      </c>
      <c r="BF18" s="318" t="s">
        <v>68</v>
      </c>
      <c r="BG18" s="319"/>
      <c r="BH18" s="19" t="s">
        <v>81</v>
      </c>
    </row>
    <row r="19" spans="2:60" ht="22.8" x14ac:dyDescent="0.3">
      <c r="B19" s="286"/>
      <c r="C19" s="313"/>
      <c r="D19" s="315"/>
      <c r="E19" s="139" t="s">
        <v>73</v>
      </c>
      <c r="F19" s="140" t="s">
        <v>74</v>
      </c>
      <c r="G19" s="141" t="s">
        <v>73</v>
      </c>
      <c r="H19" s="140" t="s">
        <v>74</v>
      </c>
      <c r="I19" s="317"/>
      <c r="J19" s="142" t="s">
        <v>2</v>
      </c>
      <c r="K19" s="143" t="s">
        <v>3</v>
      </c>
      <c r="L19" s="144" t="s">
        <v>6</v>
      </c>
      <c r="M19" s="143" t="s">
        <v>21</v>
      </c>
      <c r="N19" s="304"/>
      <c r="O19" s="276"/>
      <c r="P19" s="278"/>
      <c r="Q19" s="280"/>
      <c r="R19" s="282"/>
      <c r="S19" s="293"/>
      <c r="T19" s="295"/>
      <c r="U19" s="145" t="s">
        <v>92</v>
      </c>
      <c r="V19" s="146" t="s">
        <v>91</v>
      </c>
      <c r="W19" s="299"/>
      <c r="X19" s="299"/>
      <c r="Y19" s="162" t="s">
        <v>16</v>
      </c>
      <c r="Z19" s="147" t="s">
        <v>93</v>
      </c>
      <c r="AA19" s="146" t="s">
        <v>94</v>
      </c>
      <c r="AB19" s="288"/>
      <c r="AC19" s="290"/>
      <c r="AD19" s="290"/>
      <c r="AE19" s="163" t="s">
        <v>8</v>
      </c>
      <c r="AF19" s="282"/>
      <c r="AG19" s="148" t="s">
        <v>27</v>
      </c>
      <c r="AH19" s="164" t="s">
        <v>32</v>
      </c>
      <c r="AI19" s="145" t="s">
        <v>26</v>
      </c>
      <c r="AJ19" s="146" t="s">
        <v>70</v>
      </c>
      <c r="AK19" s="149" t="s">
        <v>24</v>
      </c>
      <c r="AU19" s="20" t="s">
        <v>18</v>
      </c>
      <c r="AV19" s="21"/>
      <c r="AW19" s="22" t="s">
        <v>73</v>
      </c>
      <c r="AX19" s="23" t="s">
        <v>74</v>
      </c>
      <c r="AY19" s="22" t="s">
        <v>73</v>
      </c>
      <c r="AZ19" s="23" t="s">
        <v>74</v>
      </c>
      <c r="BA19" s="25"/>
      <c r="BB19" s="24" t="s">
        <v>2</v>
      </c>
      <c r="BC19" s="26" t="s">
        <v>3</v>
      </c>
      <c r="BD19" s="274"/>
      <c r="BE19" s="27"/>
      <c r="BF19" s="28" t="s">
        <v>80</v>
      </c>
      <c r="BG19" s="29" t="s">
        <v>79</v>
      </c>
      <c r="BH19" s="30" t="s">
        <v>79</v>
      </c>
    </row>
    <row r="20" spans="2:60" ht="15" thickBot="1" x14ac:dyDescent="0.35">
      <c r="B20" s="286"/>
      <c r="C20" s="136" t="s">
        <v>120</v>
      </c>
      <c r="D20" s="129" t="s">
        <v>25</v>
      </c>
      <c r="E20" s="50" t="s">
        <v>9</v>
      </c>
      <c r="F20" s="34" t="s">
        <v>10</v>
      </c>
      <c r="G20" s="33" t="s">
        <v>9</v>
      </c>
      <c r="H20" s="114" t="s">
        <v>10</v>
      </c>
      <c r="I20" s="126" t="s">
        <v>12</v>
      </c>
      <c r="J20" s="36" t="s">
        <v>30</v>
      </c>
      <c r="K20" s="37" t="s">
        <v>96</v>
      </c>
      <c r="L20" s="38" t="s">
        <v>30</v>
      </c>
      <c r="M20" s="49" t="s">
        <v>30</v>
      </c>
      <c r="N20" s="38" t="s">
        <v>30</v>
      </c>
      <c r="O20" s="39" t="s">
        <v>9</v>
      </c>
      <c r="P20" s="35" t="s">
        <v>25</v>
      </c>
      <c r="Q20" s="36" t="s">
        <v>106</v>
      </c>
      <c r="R20" s="40" t="s">
        <v>55</v>
      </c>
      <c r="S20" s="41" t="s">
        <v>25</v>
      </c>
      <c r="T20" s="42" t="s">
        <v>55</v>
      </c>
      <c r="U20" s="43" t="s">
        <v>9</v>
      </c>
      <c r="V20" s="44" t="s">
        <v>9</v>
      </c>
      <c r="W20" s="45" t="s">
        <v>99</v>
      </c>
      <c r="X20" s="45" t="s">
        <v>9</v>
      </c>
      <c r="Y20" s="38" t="s">
        <v>30</v>
      </c>
      <c r="Z20" s="36" t="s">
        <v>30</v>
      </c>
      <c r="AA20" s="37" t="s">
        <v>30</v>
      </c>
      <c r="AB20" s="46" t="s">
        <v>9</v>
      </c>
      <c r="AC20" s="46" t="s">
        <v>9</v>
      </c>
      <c r="AD20" s="46" t="s">
        <v>9</v>
      </c>
      <c r="AE20" s="38" t="s">
        <v>30</v>
      </c>
      <c r="AF20" s="40" t="s">
        <v>30</v>
      </c>
      <c r="AG20" s="47" t="s">
        <v>22</v>
      </c>
      <c r="AH20" s="48" t="s">
        <v>22</v>
      </c>
      <c r="AI20" s="38" t="s">
        <v>30</v>
      </c>
      <c r="AJ20" s="155" t="s">
        <v>30</v>
      </c>
      <c r="AK20" s="156" t="s">
        <v>25</v>
      </c>
      <c r="AU20" s="31"/>
      <c r="AV20" s="32"/>
      <c r="AW20" s="33" t="s">
        <v>9</v>
      </c>
      <c r="AX20" s="34" t="s">
        <v>10</v>
      </c>
      <c r="AY20" s="33" t="s">
        <v>9</v>
      </c>
      <c r="AZ20" s="34" t="s">
        <v>10</v>
      </c>
      <c r="BA20" s="35" t="s">
        <v>12</v>
      </c>
      <c r="BB20" s="36" t="s">
        <v>30</v>
      </c>
      <c r="BC20" s="40" t="s">
        <v>1</v>
      </c>
      <c r="BD20" s="38" t="s">
        <v>30</v>
      </c>
      <c r="BE20" s="49" t="s">
        <v>9</v>
      </c>
      <c r="BF20" s="50"/>
      <c r="BG20" s="51"/>
      <c r="BH20" s="52"/>
    </row>
    <row r="21" spans="2:60" ht="92.4" x14ac:dyDescent="0.3">
      <c r="B21" s="285">
        <f>F13</f>
        <v>79306139</v>
      </c>
      <c r="C21" s="229"/>
      <c r="D21" s="240" t="s">
        <v>251</v>
      </c>
      <c r="E21" s="229">
        <v>11.8</v>
      </c>
      <c r="F21" s="229">
        <v>3</v>
      </c>
      <c r="G21" s="169">
        <f>IF(E21&lt;&gt;"",$N$14-E21,"")</f>
        <v>-11.8</v>
      </c>
      <c r="H21" s="115">
        <f t="shared" ref="H21:H36" si="0">IF(F21=12,12,IF(F21=1,11,IF(F21=2,10,IF(F21=3,9,IF(F21=4,8,IF(F21=5,7,IF(F21=6,6,IF(F21=7,5,IF(F21=8,4,IF(F21=9,3,IF(F21=10,2,IF(F21=11,1,IF(F21="","")))))))))))))</f>
        <v>9</v>
      </c>
      <c r="I21" s="232">
        <v>150</v>
      </c>
      <c r="J21" s="229"/>
      <c r="K21" s="238"/>
      <c r="L21" s="238"/>
      <c r="M21" s="55"/>
      <c r="N21" s="56"/>
      <c r="O21" s="234">
        <v>1.1000000000000001</v>
      </c>
      <c r="P21" s="57"/>
      <c r="Q21" s="58"/>
      <c r="R21" s="59"/>
      <c r="S21" s="60" t="s">
        <v>275</v>
      </c>
      <c r="T21" s="228" t="s">
        <v>132</v>
      </c>
      <c r="U21" s="221"/>
      <c r="V21" s="64"/>
      <c r="W21" s="222"/>
      <c r="X21" s="223"/>
      <c r="Y21" s="57"/>
      <c r="Z21" s="58"/>
      <c r="AA21" s="61"/>
      <c r="AB21" s="224"/>
      <c r="AC21" s="224">
        <v>2</v>
      </c>
      <c r="AD21" s="224"/>
      <c r="AE21" s="57" t="s">
        <v>17</v>
      </c>
      <c r="AF21" s="62" t="s">
        <v>17</v>
      </c>
      <c r="AG21" s="63"/>
      <c r="AH21" s="64"/>
      <c r="AI21" s="190" t="str">
        <f>IF(OR(U21&gt;=5.1,V21&gt;=5.1),"x",IF(OR(AND(U21&lt;=5,U21&gt;0.1),AND(V21&lt;=5,V21&gt;0.1)),"-",IF(U21&lt;0.1,"")))</f>
        <v/>
      </c>
      <c r="AJ21" s="64"/>
      <c r="AK21" s="165"/>
      <c r="AU21" s="192">
        <f t="shared" ref="AU21:BC36" si="1">C21</f>
        <v>0</v>
      </c>
      <c r="AV21" s="171" t="str">
        <f t="shared" si="1"/>
        <v>NN01</v>
      </c>
      <c r="AW21" s="7">
        <f>E21</f>
        <v>11.8</v>
      </c>
      <c r="AX21" s="171">
        <f t="shared" si="1"/>
        <v>3</v>
      </c>
      <c r="AY21" s="193">
        <f t="shared" si="1"/>
        <v>-11.8</v>
      </c>
      <c r="AZ21" s="171">
        <f t="shared" si="1"/>
        <v>9</v>
      </c>
      <c r="BA21" s="194">
        <f t="shared" si="1"/>
        <v>150</v>
      </c>
      <c r="BB21" s="195">
        <f t="shared" si="1"/>
        <v>0</v>
      </c>
      <c r="BC21" s="196">
        <f t="shared" si="1"/>
        <v>0</v>
      </c>
      <c r="BD21" s="197">
        <f t="shared" ref="BD21:BE36" si="2">N21</f>
        <v>0</v>
      </c>
      <c r="BE21" s="198">
        <f t="shared" si="2"/>
        <v>1.1000000000000001</v>
      </c>
      <c r="BF21" s="199"/>
      <c r="BG21" s="200">
        <f>R21</f>
        <v>0</v>
      </c>
      <c r="BH21" s="65"/>
    </row>
    <row r="22" spans="2:60" x14ac:dyDescent="0.3">
      <c r="B22" s="286"/>
      <c r="C22" s="230"/>
      <c r="D22" s="230" t="s">
        <v>226</v>
      </c>
      <c r="E22" s="231">
        <v>12.8</v>
      </c>
      <c r="F22" s="230">
        <v>9</v>
      </c>
      <c r="G22" s="7">
        <f>IF(E22&lt;&gt;"",$N$14-E22,"")</f>
        <v>-12.8</v>
      </c>
      <c r="H22" s="115">
        <f t="shared" si="0"/>
        <v>3</v>
      </c>
      <c r="I22" s="230">
        <v>150</v>
      </c>
      <c r="J22" s="230" t="s">
        <v>170</v>
      </c>
      <c r="K22" s="230"/>
      <c r="L22" s="230"/>
      <c r="M22" s="55"/>
      <c r="N22" s="56"/>
      <c r="O22" s="231">
        <v>3</v>
      </c>
      <c r="P22" s="57"/>
      <c r="Q22" s="58"/>
      <c r="R22" s="59"/>
      <c r="S22" s="60" t="s">
        <v>246</v>
      </c>
      <c r="T22" s="228" t="s">
        <v>143</v>
      </c>
      <c r="U22" s="63"/>
      <c r="V22" s="64"/>
      <c r="W22" s="222"/>
      <c r="X22" s="223">
        <v>3</v>
      </c>
      <c r="Y22" s="57" t="s">
        <v>17</v>
      </c>
      <c r="Z22" s="67"/>
      <c r="AA22" s="68"/>
      <c r="AB22" s="224"/>
      <c r="AC22" s="224">
        <v>3</v>
      </c>
      <c r="AD22" s="224"/>
      <c r="AE22" s="57"/>
      <c r="AF22" s="69"/>
      <c r="AG22" s="63"/>
      <c r="AH22" s="64"/>
      <c r="AI22" s="190" t="str">
        <f t="shared" ref="AI22:AI36" si="3">IF(OR(U22&gt;=5.1,V22&gt;=5.1),"x",IF(OR(AND(U22&lt;=5,U22&gt;0.1),AND(V22&lt;=5,V22&gt;0.1)),"-",IF(U22&lt;0.1,"")))</f>
        <v/>
      </c>
      <c r="AJ22" s="64"/>
      <c r="AK22" s="166"/>
      <c r="AU22" s="192">
        <f t="shared" si="1"/>
        <v>0</v>
      </c>
      <c r="AV22" s="171" t="str">
        <f t="shared" si="1"/>
        <v>SE02</v>
      </c>
      <c r="AW22" s="7">
        <f t="shared" si="1"/>
        <v>12.8</v>
      </c>
      <c r="AX22" s="171">
        <f>F22</f>
        <v>9</v>
      </c>
      <c r="AY22" s="193">
        <f t="shared" si="1"/>
        <v>-12.8</v>
      </c>
      <c r="AZ22" s="171">
        <f t="shared" si="1"/>
        <v>3</v>
      </c>
      <c r="BA22" s="194">
        <f t="shared" si="1"/>
        <v>150</v>
      </c>
      <c r="BB22" s="195" t="str">
        <f t="shared" si="1"/>
        <v>X</v>
      </c>
      <c r="BC22" s="196">
        <f t="shared" si="1"/>
        <v>0</v>
      </c>
      <c r="BD22" s="197">
        <f t="shared" si="2"/>
        <v>0</v>
      </c>
      <c r="BE22" s="201">
        <f t="shared" si="2"/>
        <v>3</v>
      </c>
      <c r="BF22" s="199"/>
      <c r="BG22" s="200">
        <f t="shared" ref="BG22:BG36" si="4">R22</f>
        <v>0</v>
      </c>
      <c r="BH22" s="65"/>
    </row>
    <row r="23" spans="2:60" ht="52.8" x14ac:dyDescent="0.3">
      <c r="B23" s="286"/>
      <c r="C23" s="230"/>
      <c r="D23" s="230" t="s">
        <v>165</v>
      </c>
      <c r="E23" s="231">
        <v>13.3</v>
      </c>
      <c r="F23" s="230">
        <v>3</v>
      </c>
      <c r="G23" s="7">
        <f t="shared" ref="G23:G36" si="5">IF(E23&lt;&gt;"",$N$14-E23,"")</f>
        <v>-13.3</v>
      </c>
      <c r="H23" s="115">
        <f t="shared" si="0"/>
        <v>9</v>
      </c>
      <c r="I23" s="230">
        <v>150</v>
      </c>
      <c r="J23" s="230"/>
      <c r="K23" s="230" t="s">
        <v>170</v>
      </c>
      <c r="L23" s="230"/>
      <c r="M23" s="55"/>
      <c r="N23" s="56"/>
      <c r="O23" s="231">
        <v>4.7</v>
      </c>
      <c r="P23" s="57"/>
      <c r="Q23" s="58"/>
      <c r="R23" s="59"/>
      <c r="S23" s="60" t="s">
        <v>276</v>
      </c>
      <c r="T23" s="228" t="s">
        <v>143</v>
      </c>
      <c r="U23" s="63"/>
      <c r="V23" s="64"/>
      <c r="W23" s="222"/>
      <c r="X23" s="223">
        <v>3.1</v>
      </c>
      <c r="Y23" s="57"/>
      <c r="Z23" s="58"/>
      <c r="AA23" s="71"/>
      <c r="AB23" s="224"/>
      <c r="AC23" s="224">
        <v>3.1</v>
      </c>
      <c r="AD23" s="224"/>
      <c r="AE23" s="57"/>
      <c r="AF23" s="59"/>
      <c r="AG23" s="63"/>
      <c r="AH23" s="64"/>
      <c r="AI23" s="190" t="str">
        <f t="shared" si="3"/>
        <v/>
      </c>
      <c r="AJ23" s="64"/>
      <c r="AK23" s="166"/>
      <c r="AU23" s="192">
        <f t="shared" si="1"/>
        <v>0</v>
      </c>
      <c r="AV23" s="171" t="str">
        <f t="shared" si="1"/>
        <v>HR03</v>
      </c>
      <c r="AW23" s="7">
        <f t="shared" si="1"/>
        <v>13.3</v>
      </c>
      <c r="AX23" s="171">
        <f t="shared" si="1"/>
        <v>3</v>
      </c>
      <c r="AY23" s="193">
        <f t="shared" si="1"/>
        <v>-13.3</v>
      </c>
      <c r="AZ23" s="171">
        <f t="shared" si="1"/>
        <v>9</v>
      </c>
      <c r="BA23" s="194">
        <f t="shared" si="1"/>
        <v>150</v>
      </c>
      <c r="BB23" s="195">
        <f t="shared" si="1"/>
        <v>0</v>
      </c>
      <c r="BC23" s="196" t="str">
        <f t="shared" si="1"/>
        <v>X</v>
      </c>
      <c r="BD23" s="197">
        <f t="shared" si="2"/>
        <v>0</v>
      </c>
      <c r="BE23" s="201">
        <f t="shared" si="2"/>
        <v>4.7</v>
      </c>
      <c r="BF23" s="199"/>
      <c r="BG23" s="200">
        <f t="shared" si="4"/>
        <v>0</v>
      </c>
      <c r="BH23" s="65"/>
    </row>
    <row r="24" spans="2:60" x14ac:dyDescent="0.3">
      <c r="B24" s="286"/>
      <c r="C24" s="53"/>
      <c r="D24" s="230" t="s">
        <v>270</v>
      </c>
      <c r="E24" s="233">
        <v>13.8</v>
      </c>
      <c r="F24" s="235">
        <v>3</v>
      </c>
      <c r="G24" s="7">
        <f t="shared" si="5"/>
        <v>-13.8</v>
      </c>
      <c r="H24" s="115">
        <f t="shared" si="0"/>
        <v>9</v>
      </c>
      <c r="I24" s="230">
        <v>150</v>
      </c>
      <c r="J24" s="235" t="s">
        <v>170</v>
      </c>
      <c r="K24" s="230"/>
      <c r="L24" s="235"/>
      <c r="M24" s="55"/>
      <c r="N24" s="56"/>
      <c r="O24" s="233">
        <v>2.5</v>
      </c>
      <c r="P24" s="57"/>
      <c r="Q24" s="58"/>
      <c r="R24" s="59"/>
      <c r="S24" s="60" t="s">
        <v>246</v>
      </c>
      <c r="T24" s="228" t="s">
        <v>143</v>
      </c>
      <c r="U24" s="63"/>
      <c r="V24" s="64"/>
      <c r="W24" s="222"/>
      <c r="X24" s="223">
        <v>2.5</v>
      </c>
      <c r="Y24" s="57" t="s">
        <v>17</v>
      </c>
      <c r="Z24" s="58"/>
      <c r="AA24" s="71"/>
      <c r="AB24" s="224"/>
      <c r="AC24" s="224">
        <v>2.5</v>
      </c>
      <c r="AD24" s="224"/>
      <c r="AE24" s="57"/>
      <c r="AF24" s="59"/>
      <c r="AG24" s="63"/>
      <c r="AH24" s="64"/>
      <c r="AI24" s="190" t="str">
        <f t="shared" si="3"/>
        <v/>
      </c>
      <c r="AJ24" s="64"/>
      <c r="AK24" s="166"/>
      <c r="AU24" s="192">
        <f t="shared" si="1"/>
        <v>0</v>
      </c>
      <c r="AV24" s="171" t="str">
        <f t="shared" si="1"/>
        <v>SE04</v>
      </c>
      <c r="AW24" s="7">
        <f t="shared" si="1"/>
        <v>13.8</v>
      </c>
      <c r="AX24" s="171">
        <f t="shared" si="1"/>
        <v>3</v>
      </c>
      <c r="AY24" s="193">
        <f t="shared" si="1"/>
        <v>-13.8</v>
      </c>
      <c r="AZ24" s="171">
        <f t="shared" si="1"/>
        <v>9</v>
      </c>
      <c r="BA24" s="194">
        <f t="shared" si="1"/>
        <v>150</v>
      </c>
      <c r="BB24" s="195" t="str">
        <f t="shared" si="1"/>
        <v>X</v>
      </c>
      <c r="BC24" s="196">
        <f t="shared" si="1"/>
        <v>0</v>
      </c>
      <c r="BD24" s="197">
        <f t="shared" si="2"/>
        <v>0</v>
      </c>
      <c r="BE24" s="201">
        <f t="shared" si="2"/>
        <v>2.5</v>
      </c>
      <c r="BF24" s="199"/>
      <c r="BG24" s="200">
        <f t="shared" si="4"/>
        <v>0</v>
      </c>
      <c r="BH24" s="65"/>
    </row>
    <row r="25" spans="2:60" ht="26.4" x14ac:dyDescent="0.3">
      <c r="B25" s="286"/>
      <c r="C25" s="53"/>
      <c r="D25" s="230" t="s">
        <v>271</v>
      </c>
      <c r="E25" s="233">
        <v>26.9</v>
      </c>
      <c r="F25" s="235">
        <v>9</v>
      </c>
      <c r="G25" s="7">
        <f t="shared" si="5"/>
        <v>-26.9</v>
      </c>
      <c r="H25" s="115">
        <f t="shared" si="0"/>
        <v>3</v>
      </c>
      <c r="I25" s="230">
        <v>150</v>
      </c>
      <c r="J25" s="235"/>
      <c r="K25" s="230"/>
      <c r="L25" s="230"/>
      <c r="M25" s="55"/>
      <c r="N25" s="56"/>
      <c r="O25" s="233">
        <v>0.5</v>
      </c>
      <c r="P25" s="57"/>
      <c r="Q25" s="58"/>
      <c r="R25" s="59"/>
      <c r="S25" s="60" t="s">
        <v>277</v>
      </c>
      <c r="T25" s="228" t="s">
        <v>132</v>
      </c>
      <c r="U25" s="63"/>
      <c r="V25" s="64"/>
      <c r="W25" s="222"/>
      <c r="X25" s="223"/>
      <c r="Y25" s="57"/>
      <c r="Z25" s="58"/>
      <c r="AA25" s="71"/>
      <c r="AB25" s="224"/>
      <c r="AC25" s="224"/>
      <c r="AD25" s="224"/>
      <c r="AE25" s="57" t="s">
        <v>17</v>
      </c>
      <c r="AF25" s="59" t="s">
        <v>17</v>
      </c>
      <c r="AG25" s="63"/>
      <c r="AH25" s="64"/>
      <c r="AI25" s="190" t="str">
        <f t="shared" si="3"/>
        <v/>
      </c>
      <c r="AJ25" s="64"/>
      <c r="AK25" s="166"/>
      <c r="AU25" s="192">
        <f t="shared" si="1"/>
        <v>0</v>
      </c>
      <c r="AV25" s="171" t="str">
        <f t="shared" si="1"/>
        <v>NN05</v>
      </c>
      <c r="AW25" s="7">
        <f t="shared" si="1"/>
        <v>26.9</v>
      </c>
      <c r="AX25" s="171">
        <f t="shared" si="1"/>
        <v>9</v>
      </c>
      <c r="AY25" s="193">
        <f t="shared" si="1"/>
        <v>-26.9</v>
      </c>
      <c r="AZ25" s="171">
        <f t="shared" si="1"/>
        <v>3</v>
      </c>
      <c r="BA25" s="194">
        <f t="shared" si="1"/>
        <v>150</v>
      </c>
      <c r="BB25" s="195">
        <f t="shared" si="1"/>
        <v>0</v>
      </c>
      <c r="BC25" s="196">
        <f t="shared" si="1"/>
        <v>0</v>
      </c>
      <c r="BD25" s="197">
        <f t="shared" si="2"/>
        <v>0</v>
      </c>
      <c r="BE25" s="201">
        <f t="shared" si="2"/>
        <v>0.5</v>
      </c>
      <c r="BF25" s="199"/>
      <c r="BG25" s="200">
        <f t="shared" si="4"/>
        <v>0</v>
      </c>
      <c r="BH25" s="65"/>
    </row>
    <row r="26" spans="2:60" ht="39.6" x14ac:dyDescent="0.3">
      <c r="B26" s="286"/>
      <c r="C26" s="53"/>
      <c r="D26" s="230" t="s">
        <v>131</v>
      </c>
      <c r="E26" s="233">
        <v>28.9</v>
      </c>
      <c r="F26" s="235">
        <v>3</v>
      </c>
      <c r="G26" s="7">
        <f t="shared" si="5"/>
        <v>-28.9</v>
      </c>
      <c r="H26" s="115">
        <f t="shared" si="0"/>
        <v>9</v>
      </c>
      <c r="I26" s="230">
        <v>150</v>
      </c>
      <c r="J26" s="235"/>
      <c r="K26" s="235"/>
      <c r="L26" s="230" t="s">
        <v>170</v>
      </c>
      <c r="M26" s="55"/>
      <c r="N26" s="56"/>
      <c r="O26" s="233">
        <v>4</v>
      </c>
      <c r="P26" s="57"/>
      <c r="Q26" s="58"/>
      <c r="R26" s="59"/>
      <c r="S26" s="60" t="s">
        <v>278</v>
      </c>
      <c r="T26" s="228" t="s">
        <v>132</v>
      </c>
      <c r="U26" s="63"/>
      <c r="V26" s="64"/>
      <c r="W26" s="222"/>
      <c r="X26" s="223"/>
      <c r="Y26" s="57"/>
      <c r="Z26" s="58"/>
      <c r="AA26" s="71"/>
      <c r="AB26" s="224"/>
      <c r="AC26" s="224"/>
      <c r="AD26" s="224"/>
      <c r="AE26" s="57"/>
      <c r="AF26" s="59"/>
      <c r="AG26" s="63"/>
      <c r="AH26" s="64"/>
      <c r="AI26" s="190" t="str">
        <f t="shared" si="3"/>
        <v/>
      </c>
      <c r="AJ26" s="64"/>
      <c r="AK26" s="166" t="s">
        <v>279</v>
      </c>
      <c r="AU26" s="192">
        <f t="shared" si="1"/>
        <v>0</v>
      </c>
      <c r="AV26" s="171" t="str">
        <f t="shared" si="1"/>
        <v>RV06</v>
      </c>
      <c r="AW26" s="7">
        <f t="shared" si="1"/>
        <v>28.9</v>
      </c>
      <c r="AX26" s="171">
        <f t="shared" si="1"/>
        <v>3</v>
      </c>
      <c r="AY26" s="193">
        <f t="shared" si="1"/>
        <v>-28.9</v>
      </c>
      <c r="AZ26" s="171">
        <f t="shared" si="1"/>
        <v>9</v>
      </c>
      <c r="BA26" s="194">
        <f t="shared" si="1"/>
        <v>150</v>
      </c>
      <c r="BB26" s="195">
        <f t="shared" si="1"/>
        <v>0</v>
      </c>
      <c r="BC26" s="196">
        <f t="shared" si="1"/>
        <v>0</v>
      </c>
      <c r="BD26" s="197">
        <f t="shared" si="2"/>
        <v>0</v>
      </c>
      <c r="BE26" s="201">
        <f t="shared" si="2"/>
        <v>4</v>
      </c>
      <c r="BF26" s="199"/>
      <c r="BG26" s="200">
        <f t="shared" si="4"/>
        <v>0</v>
      </c>
      <c r="BH26" s="65"/>
    </row>
    <row r="27" spans="2:60" x14ac:dyDescent="0.3">
      <c r="B27" s="286"/>
      <c r="C27" s="53"/>
      <c r="D27" s="235" t="s">
        <v>190</v>
      </c>
      <c r="E27" s="233">
        <v>35.299999999999997</v>
      </c>
      <c r="F27" s="235">
        <v>10</v>
      </c>
      <c r="G27" s="7">
        <f t="shared" si="5"/>
        <v>-35.299999999999997</v>
      </c>
      <c r="H27" s="115">
        <f t="shared" si="0"/>
        <v>2</v>
      </c>
      <c r="I27" s="230">
        <v>150</v>
      </c>
      <c r="J27" s="235" t="s">
        <v>170</v>
      </c>
      <c r="K27" s="235"/>
      <c r="L27" s="235"/>
      <c r="M27" s="55"/>
      <c r="N27" s="56"/>
      <c r="O27" s="233">
        <v>3.1</v>
      </c>
      <c r="P27" s="57"/>
      <c r="Q27" s="58"/>
      <c r="R27" s="59"/>
      <c r="S27" s="60" t="s">
        <v>246</v>
      </c>
      <c r="T27" s="228" t="s">
        <v>143</v>
      </c>
      <c r="U27" s="63"/>
      <c r="V27" s="64"/>
      <c r="W27" s="222"/>
      <c r="X27" s="223">
        <v>3.1</v>
      </c>
      <c r="Y27" s="57" t="s">
        <v>17</v>
      </c>
      <c r="Z27" s="67"/>
      <c r="AA27" s="68"/>
      <c r="AB27" s="224"/>
      <c r="AC27" s="224">
        <v>3.1</v>
      </c>
      <c r="AD27" s="224"/>
      <c r="AE27" s="57"/>
      <c r="AF27" s="59"/>
      <c r="AG27" s="63"/>
      <c r="AH27" s="64"/>
      <c r="AI27" s="190" t="str">
        <f t="shared" si="3"/>
        <v/>
      </c>
      <c r="AJ27" s="64"/>
      <c r="AK27" s="166"/>
      <c r="AU27" s="192">
        <f t="shared" si="1"/>
        <v>0</v>
      </c>
      <c r="AV27" s="171" t="str">
        <f t="shared" si="1"/>
        <v>SE07</v>
      </c>
      <c r="AW27" s="7">
        <f t="shared" si="1"/>
        <v>35.299999999999997</v>
      </c>
      <c r="AX27" s="171">
        <f t="shared" si="1"/>
        <v>10</v>
      </c>
      <c r="AY27" s="193">
        <f t="shared" si="1"/>
        <v>-35.299999999999997</v>
      </c>
      <c r="AZ27" s="171">
        <f t="shared" si="1"/>
        <v>2</v>
      </c>
      <c r="BA27" s="194">
        <f t="shared" si="1"/>
        <v>150</v>
      </c>
      <c r="BB27" s="195" t="str">
        <f t="shared" si="1"/>
        <v>X</v>
      </c>
      <c r="BC27" s="196">
        <f t="shared" si="1"/>
        <v>0</v>
      </c>
      <c r="BD27" s="197">
        <f t="shared" si="2"/>
        <v>0</v>
      </c>
      <c r="BE27" s="201">
        <f t="shared" si="2"/>
        <v>3.1</v>
      </c>
      <c r="BF27" s="199"/>
      <c r="BG27" s="200">
        <f t="shared" si="4"/>
        <v>0</v>
      </c>
      <c r="BH27" s="65"/>
    </row>
    <row r="28" spans="2:60" ht="26.4" x14ac:dyDescent="0.3">
      <c r="B28" s="286"/>
      <c r="C28" s="53"/>
      <c r="D28" s="235" t="s">
        <v>242</v>
      </c>
      <c r="E28" s="236">
        <v>35.9</v>
      </c>
      <c r="F28" s="236">
        <v>2</v>
      </c>
      <c r="G28" s="7">
        <f t="shared" si="5"/>
        <v>-35.9</v>
      </c>
      <c r="H28" s="115">
        <f t="shared" si="0"/>
        <v>10</v>
      </c>
      <c r="I28" s="230">
        <v>150</v>
      </c>
      <c r="J28" s="236" t="s">
        <v>170</v>
      </c>
      <c r="K28" s="235"/>
      <c r="L28" s="236"/>
      <c r="M28" s="55"/>
      <c r="N28" s="56"/>
      <c r="O28" s="239">
        <v>2.2000000000000002</v>
      </c>
      <c r="P28" s="57"/>
      <c r="Q28" s="58"/>
      <c r="R28" s="59"/>
      <c r="S28" s="60" t="s">
        <v>280</v>
      </c>
      <c r="T28" s="228" t="s">
        <v>143</v>
      </c>
      <c r="U28" s="63"/>
      <c r="V28" s="64"/>
      <c r="W28" s="222"/>
      <c r="X28" s="223">
        <v>2.2000000000000002</v>
      </c>
      <c r="Y28" s="57" t="s">
        <v>17</v>
      </c>
      <c r="Z28" s="58"/>
      <c r="AA28" s="61"/>
      <c r="AB28" s="224"/>
      <c r="AC28" s="224">
        <v>2.2000000000000002</v>
      </c>
      <c r="AD28" s="224"/>
      <c r="AE28" s="57"/>
      <c r="AF28" s="59"/>
      <c r="AG28" s="63"/>
      <c r="AH28" s="64"/>
      <c r="AI28" s="190" t="str">
        <f t="shared" si="3"/>
        <v/>
      </c>
      <c r="AJ28" s="64"/>
      <c r="AK28" s="166"/>
      <c r="AU28" s="192">
        <f t="shared" si="1"/>
        <v>0</v>
      </c>
      <c r="AV28" s="171" t="str">
        <f t="shared" si="1"/>
        <v>SE08</v>
      </c>
      <c r="AW28" s="7">
        <f t="shared" si="1"/>
        <v>35.9</v>
      </c>
      <c r="AX28" s="171">
        <f t="shared" si="1"/>
        <v>2</v>
      </c>
      <c r="AY28" s="193">
        <f t="shared" si="1"/>
        <v>-35.9</v>
      </c>
      <c r="AZ28" s="171">
        <f t="shared" si="1"/>
        <v>10</v>
      </c>
      <c r="BA28" s="194">
        <f t="shared" si="1"/>
        <v>150</v>
      </c>
      <c r="BB28" s="195" t="str">
        <f t="shared" si="1"/>
        <v>X</v>
      </c>
      <c r="BC28" s="196">
        <f t="shared" si="1"/>
        <v>0</v>
      </c>
      <c r="BD28" s="197">
        <f t="shared" si="2"/>
        <v>0</v>
      </c>
      <c r="BE28" s="201">
        <f t="shared" si="2"/>
        <v>2.2000000000000002</v>
      </c>
      <c r="BF28" s="199"/>
      <c r="BG28" s="200">
        <f t="shared" si="4"/>
        <v>0</v>
      </c>
      <c r="BH28" s="65"/>
    </row>
    <row r="29" spans="2:60" x14ac:dyDescent="0.3">
      <c r="B29" s="286"/>
      <c r="C29" s="53"/>
      <c r="D29" s="235" t="s">
        <v>272</v>
      </c>
      <c r="E29" s="266" t="s">
        <v>273</v>
      </c>
      <c r="F29" s="236">
        <v>9</v>
      </c>
      <c r="G29" s="7">
        <f t="shared" si="5"/>
        <v>-43</v>
      </c>
      <c r="H29" s="115">
        <f t="shared" si="0"/>
        <v>3</v>
      </c>
      <c r="I29" s="230">
        <v>150</v>
      </c>
      <c r="J29" s="236"/>
      <c r="K29" s="235"/>
      <c r="L29" s="236"/>
      <c r="M29" s="55"/>
      <c r="N29" s="56"/>
      <c r="O29" s="239">
        <v>0.5</v>
      </c>
      <c r="P29" s="57"/>
      <c r="Q29" s="58"/>
      <c r="R29" s="59"/>
      <c r="S29" s="60" t="s">
        <v>281</v>
      </c>
      <c r="T29" s="228" t="s">
        <v>132</v>
      </c>
      <c r="U29" s="63"/>
      <c r="V29" s="64"/>
      <c r="W29" s="222"/>
      <c r="X29" s="223"/>
      <c r="Y29" s="57"/>
      <c r="Z29" s="58"/>
      <c r="AA29" s="61"/>
      <c r="AB29" s="224"/>
      <c r="AC29" s="224"/>
      <c r="AD29" s="224"/>
      <c r="AE29" s="57" t="s">
        <v>17</v>
      </c>
      <c r="AF29" s="59" t="s">
        <v>17</v>
      </c>
      <c r="AG29" s="63"/>
      <c r="AH29" s="64"/>
      <c r="AI29" s="190" t="str">
        <f t="shared" si="3"/>
        <v/>
      </c>
      <c r="AJ29" s="64"/>
      <c r="AK29" s="166"/>
      <c r="AU29" s="192">
        <f t="shared" si="1"/>
        <v>0</v>
      </c>
      <c r="AV29" s="171" t="str">
        <f t="shared" si="1"/>
        <v>NN09</v>
      </c>
      <c r="AW29" s="7" t="str">
        <f t="shared" si="1"/>
        <v>43,0</v>
      </c>
      <c r="AX29" s="171">
        <f t="shared" si="1"/>
        <v>9</v>
      </c>
      <c r="AY29" s="193">
        <f t="shared" si="1"/>
        <v>-43</v>
      </c>
      <c r="AZ29" s="171">
        <f t="shared" si="1"/>
        <v>3</v>
      </c>
      <c r="BA29" s="194">
        <f t="shared" si="1"/>
        <v>150</v>
      </c>
      <c r="BB29" s="195">
        <f t="shared" si="1"/>
        <v>0</v>
      </c>
      <c r="BC29" s="196">
        <f t="shared" si="1"/>
        <v>0</v>
      </c>
      <c r="BD29" s="197">
        <f t="shared" si="2"/>
        <v>0</v>
      </c>
      <c r="BE29" s="201">
        <f t="shared" si="2"/>
        <v>0.5</v>
      </c>
      <c r="BF29" s="199"/>
      <c r="BG29" s="200">
        <f t="shared" si="4"/>
        <v>0</v>
      </c>
      <c r="BH29" s="65"/>
    </row>
    <row r="30" spans="2:60" x14ac:dyDescent="0.3">
      <c r="B30" s="286"/>
      <c r="C30" s="53"/>
      <c r="D30" s="236" t="s">
        <v>169</v>
      </c>
      <c r="E30" s="266" t="s">
        <v>274</v>
      </c>
      <c r="F30" s="236">
        <v>3</v>
      </c>
      <c r="G30" s="7">
        <f t="shared" si="5"/>
        <v>-47</v>
      </c>
      <c r="H30" s="115">
        <f t="shared" si="0"/>
        <v>9</v>
      </c>
      <c r="I30" s="230">
        <v>150</v>
      </c>
      <c r="J30" s="236"/>
      <c r="K30" s="235"/>
      <c r="L30" s="236" t="s">
        <v>170</v>
      </c>
      <c r="M30" s="55"/>
      <c r="N30" s="56"/>
      <c r="O30" s="239">
        <v>0</v>
      </c>
      <c r="P30" s="57"/>
      <c r="Q30" s="58"/>
      <c r="R30" s="59"/>
      <c r="S30" s="60" t="s">
        <v>282</v>
      </c>
      <c r="T30" s="228" t="s">
        <v>132</v>
      </c>
      <c r="U30" s="63"/>
      <c r="V30" s="64"/>
      <c r="W30" s="222"/>
      <c r="X30" s="223"/>
      <c r="Y30" s="57"/>
      <c r="Z30" s="58"/>
      <c r="AA30" s="61"/>
      <c r="AB30" s="224"/>
      <c r="AC30" s="224"/>
      <c r="AD30" s="224"/>
      <c r="AE30" s="57"/>
      <c r="AF30" s="59"/>
      <c r="AG30" s="63"/>
      <c r="AH30" s="64"/>
      <c r="AI30" s="190" t="str">
        <f t="shared" si="3"/>
        <v/>
      </c>
      <c r="AJ30" s="64"/>
      <c r="AK30" s="166"/>
      <c r="AU30" s="192">
        <f t="shared" si="1"/>
        <v>0</v>
      </c>
      <c r="AV30" s="171" t="str">
        <f t="shared" si="1"/>
        <v>RV10</v>
      </c>
      <c r="AW30" s="7" t="str">
        <f t="shared" si="1"/>
        <v>47,0</v>
      </c>
      <c r="AX30" s="171">
        <f t="shared" si="1"/>
        <v>3</v>
      </c>
      <c r="AY30" s="193">
        <f t="shared" si="1"/>
        <v>-47</v>
      </c>
      <c r="AZ30" s="171">
        <f t="shared" si="1"/>
        <v>9</v>
      </c>
      <c r="BA30" s="194">
        <f t="shared" si="1"/>
        <v>150</v>
      </c>
      <c r="BB30" s="195">
        <f t="shared" si="1"/>
        <v>0</v>
      </c>
      <c r="BC30" s="196">
        <f t="shared" si="1"/>
        <v>0</v>
      </c>
      <c r="BD30" s="197">
        <f t="shared" si="2"/>
        <v>0</v>
      </c>
      <c r="BE30" s="201">
        <f t="shared" si="2"/>
        <v>0</v>
      </c>
      <c r="BF30" s="199"/>
      <c r="BG30" s="200">
        <f t="shared" si="4"/>
        <v>0</v>
      </c>
      <c r="BH30" s="65"/>
    </row>
    <row r="31" spans="2:60" x14ac:dyDescent="0.3">
      <c r="B31" s="286"/>
      <c r="C31" s="53"/>
      <c r="D31" s="236"/>
      <c r="E31" s="236"/>
      <c r="F31" s="236"/>
      <c r="G31" s="7"/>
      <c r="H31" s="115"/>
      <c r="I31" s="230"/>
      <c r="J31" s="70"/>
      <c r="K31" s="235"/>
      <c r="L31" s="236"/>
      <c r="M31" s="55"/>
      <c r="N31" s="56"/>
      <c r="O31" s="239"/>
      <c r="P31" s="57"/>
      <c r="Q31" s="58"/>
      <c r="R31" s="59"/>
      <c r="S31" s="60"/>
      <c r="T31" s="228"/>
      <c r="U31" s="63"/>
      <c r="V31" s="64"/>
      <c r="W31" s="222"/>
      <c r="X31" s="223"/>
      <c r="Y31" s="57"/>
      <c r="Z31" s="58"/>
      <c r="AA31" s="61"/>
      <c r="AB31" s="224"/>
      <c r="AC31" s="224"/>
      <c r="AD31" s="224"/>
      <c r="AE31" s="57"/>
      <c r="AF31" s="59"/>
      <c r="AG31" s="63"/>
      <c r="AH31" s="64"/>
      <c r="AI31" s="190" t="str">
        <f t="shared" si="3"/>
        <v/>
      </c>
      <c r="AJ31" s="64"/>
      <c r="AK31" s="166"/>
      <c r="AU31" s="192">
        <f t="shared" si="1"/>
        <v>0</v>
      </c>
      <c r="AV31" s="171">
        <f t="shared" si="1"/>
        <v>0</v>
      </c>
      <c r="AW31" s="7">
        <f t="shared" si="1"/>
        <v>0</v>
      </c>
      <c r="AX31" s="171">
        <f t="shared" si="1"/>
        <v>0</v>
      </c>
      <c r="AY31" s="193">
        <f t="shared" si="1"/>
        <v>0</v>
      </c>
      <c r="AZ31" s="171">
        <f t="shared" si="1"/>
        <v>0</v>
      </c>
      <c r="BA31" s="194">
        <f t="shared" si="1"/>
        <v>0</v>
      </c>
      <c r="BB31" s="195">
        <f t="shared" si="1"/>
        <v>0</v>
      </c>
      <c r="BC31" s="196">
        <f t="shared" si="1"/>
        <v>0</v>
      </c>
      <c r="BD31" s="197">
        <f t="shared" si="2"/>
        <v>0</v>
      </c>
      <c r="BE31" s="201">
        <f t="shared" si="2"/>
        <v>0</v>
      </c>
      <c r="BF31" s="199"/>
      <c r="BG31" s="200">
        <f t="shared" si="4"/>
        <v>0</v>
      </c>
      <c r="BH31" s="65"/>
    </row>
    <row r="32" spans="2:60" x14ac:dyDescent="0.3">
      <c r="B32" s="286"/>
      <c r="C32" s="53"/>
      <c r="D32" s="236"/>
      <c r="E32" s="236"/>
      <c r="F32" s="236"/>
      <c r="G32" s="7"/>
      <c r="H32" s="115"/>
      <c r="I32" s="230"/>
      <c r="J32" s="70"/>
      <c r="K32" s="235"/>
      <c r="L32" s="236"/>
      <c r="M32" s="55"/>
      <c r="N32" s="56"/>
      <c r="O32" s="239"/>
      <c r="P32" s="57"/>
      <c r="Q32" s="58"/>
      <c r="R32" s="59"/>
      <c r="S32" s="60"/>
      <c r="T32" s="228"/>
      <c r="U32" s="63"/>
      <c r="V32" s="64"/>
      <c r="W32" s="222"/>
      <c r="X32" s="223"/>
      <c r="Y32" s="57"/>
      <c r="Z32" s="58"/>
      <c r="AA32" s="61"/>
      <c r="AB32" s="224"/>
      <c r="AC32" s="224"/>
      <c r="AD32" s="224"/>
      <c r="AE32" s="57"/>
      <c r="AF32" s="59"/>
      <c r="AG32" s="63"/>
      <c r="AH32" s="64"/>
      <c r="AI32" s="190" t="str">
        <f t="shared" si="3"/>
        <v/>
      </c>
      <c r="AJ32" s="64"/>
      <c r="AK32" s="166"/>
      <c r="AU32" s="192">
        <f t="shared" si="1"/>
        <v>0</v>
      </c>
      <c r="AV32" s="171">
        <f t="shared" si="1"/>
        <v>0</v>
      </c>
      <c r="AW32" s="7">
        <f t="shared" si="1"/>
        <v>0</v>
      </c>
      <c r="AX32" s="171">
        <f t="shared" si="1"/>
        <v>0</v>
      </c>
      <c r="AY32" s="193">
        <f t="shared" si="1"/>
        <v>0</v>
      </c>
      <c r="AZ32" s="171">
        <f t="shared" si="1"/>
        <v>0</v>
      </c>
      <c r="BA32" s="194">
        <f t="shared" si="1"/>
        <v>0</v>
      </c>
      <c r="BB32" s="195">
        <f t="shared" si="1"/>
        <v>0</v>
      </c>
      <c r="BC32" s="196">
        <f t="shared" si="1"/>
        <v>0</v>
      </c>
      <c r="BD32" s="197">
        <f t="shared" si="2"/>
        <v>0</v>
      </c>
      <c r="BE32" s="201">
        <f t="shared" si="2"/>
        <v>0</v>
      </c>
      <c r="BF32" s="199"/>
      <c r="BG32" s="200">
        <f t="shared" si="4"/>
        <v>0</v>
      </c>
      <c r="BH32" s="65"/>
    </row>
    <row r="33" spans="2:60" x14ac:dyDescent="0.3">
      <c r="B33" s="286"/>
      <c r="C33" s="53"/>
      <c r="D33" s="236"/>
      <c r="E33" s="236"/>
      <c r="F33" s="236"/>
      <c r="G33" s="7"/>
      <c r="H33" s="115"/>
      <c r="I33" s="230"/>
      <c r="J33" s="70"/>
      <c r="K33" s="236"/>
      <c r="L33" s="236"/>
      <c r="M33" s="55"/>
      <c r="N33" s="56"/>
      <c r="O33" s="239"/>
      <c r="P33" s="57"/>
      <c r="Q33" s="58"/>
      <c r="R33" s="59"/>
      <c r="S33" s="60"/>
      <c r="T33" s="228"/>
      <c r="U33" s="63"/>
      <c r="V33" s="64"/>
      <c r="W33" s="222"/>
      <c r="X33" s="223"/>
      <c r="Y33" s="57"/>
      <c r="Z33" s="58"/>
      <c r="AA33" s="61"/>
      <c r="AB33" s="224"/>
      <c r="AC33" s="224"/>
      <c r="AD33" s="224"/>
      <c r="AE33" s="57"/>
      <c r="AF33" s="59"/>
      <c r="AG33" s="63"/>
      <c r="AH33" s="64"/>
      <c r="AI33" s="190" t="str">
        <f t="shared" si="3"/>
        <v/>
      </c>
      <c r="AJ33" s="64"/>
      <c r="AK33" s="166"/>
      <c r="AU33" s="192">
        <f t="shared" si="1"/>
        <v>0</v>
      </c>
      <c r="AV33" s="171">
        <f t="shared" si="1"/>
        <v>0</v>
      </c>
      <c r="AW33" s="7">
        <f t="shared" si="1"/>
        <v>0</v>
      </c>
      <c r="AX33" s="171">
        <f t="shared" si="1"/>
        <v>0</v>
      </c>
      <c r="AY33" s="193">
        <f t="shared" si="1"/>
        <v>0</v>
      </c>
      <c r="AZ33" s="171">
        <f t="shared" si="1"/>
        <v>0</v>
      </c>
      <c r="BA33" s="194">
        <f t="shared" si="1"/>
        <v>0</v>
      </c>
      <c r="BB33" s="195">
        <f t="shared" si="1"/>
        <v>0</v>
      </c>
      <c r="BC33" s="196">
        <f t="shared" si="1"/>
        <v>0</v>
      </c>
      <c r="BD33" s="197">
        <f t="shared" si="2"/>
        <v>0</v>
      </c>
      <c r="BE33" s="201">
        <f t="shared" si="2"/>
        <v>0</v>
      </c>
      <c r="BF33" s="199"/>
      <c r="BG33" s="200">
        <f t="shared" si="4"/>
        <v>0</v>
      </c>
      <c r="BH33" s="65"/>
    </row>
    <row r="34" spans="2:60" x14ac:dyDescent="0.3">
      <c r="B34" s="286"/>
      <c r="C34" s="53"/>
      <c r="D34" s="130"/>
      <c r="E34" s="172" t="str">
        <f t="shared" ref="E34:E36" ca="1" si="6">IF(G34&lt;&gt;"",$N$14-G34,"")</f>
        <v/>
      </c>
      <c r="F34" s="171" t="str">
        <f t="shared" ref="F34:F36" si="7">IF(H34=12,12,IF(H34=1,11,IF(H34=2,10,IF(H34=3,9,IF(H34=4,8,IF(H34=5,7,IF(H34=6,6,IF(H34=7,5,IF(H34=8,4,IF(H34=9,3,IF(H34=10,2,IF(H34=11,1,IF(H34="","")))))))))))))</f>
        <v/>
      </c>
      <c r="G34" s="7" t="str">
        <f t="shared" ca="1" si="5"/>
        <v/>
      </c>
      <c r="H34" s="115"/>
      <c r="I34" s="127"/>
      <c r="J34" s="70"/>
      <c r="K34" s="55"/>
      <c r="L34" s="56"/>
      <c r="M34" s="55"/>
      <c r="N34" s="56"/>
      <c r="O34" s="72"/>
      <c r="P34" s="57"/>
      <c r="Q34" s="58"/>
      <c r="R34" s="59"/>
      <c r="S34" s="60"/>
      <c r="T34" s="228"/>
      <c r="U34" s="63"/>
      <c r="V34" s="64"/>
      <c r="W34" s="222"/>
      <c r="X34" s="223"/>
      <c r="Y34" s="57"/>
      <c r="Z34" s="58"/>
      <c r="AA34" s="61"/>
      <c r="AB34" s="224"/>
      <c r="AC34" s="224"/>
      <c r="AD34" s="224"/>
      <c r="AE34" s="57"/>
      <c r="AF34" s="59"/>
      <c r="AG34" s="63"/>
      <c r="AH34" s="64"/>
      <c r="AI34" s="190" t="str">
        <f t="shared" si="3"/>
        <v/>
      </c>
      <c r="AJ34" s="64"/>
      <c r="AK34" s="166"/>
      <c r="AU34" s="192">
        <f t="shared" si="1"/>
        <v>0</v>
      </c>
      <c r="AV34" s="171">
        <f t="shared" si="1"/>
        <v>0</v>
      </c>
      <c r="AW34" s="7" t="str">
        <f t="shared" ca="1" si="1"/>
        <v/>
      </c>
      <c r="AX34" s="171" t="str">
        <f t="shared" si="1"/>
        <v/>
      </c>
      <c r="AY34" s="193" t="str">
        <f t="shared" ca="1" si="1"/>
        <v/>
      </c>
      <c r="AZ34" s="171">
        <f t="shared" si="1"/>
        <v>0</v>
      </c>
      <c r="BA34" s="194">
        <f t="shared" si="1"/>
        <v>0</v>
      </c>
      <c r="BB34" s="195">
        <f t="shared" si="1"/>
        <v>0</v>
      </c>
      <c r="BC34" s="196">
        <f t="shared" si="1"/>
        <v>0</v>
      </c>
      <c r="BD34" s="197">
        <f t="shared" si="2"/>
        <v>0</v>
      </c>
      <c r="BE34" s="201">
        <f t="shared" si="2"/>
        <v>0</v>
      </c>
      <c r="BF34" s="199"/>
      <c r="BG34" s="200">
        <f t="shared" si="4"/>
        <v>0</v>
      </c>
      <c r="BH34" s="65"/>
    </row>
    <row r="35" spans="2:60" x14ac:dyDescent="0.3">
      <c r="B35" s="286"/>
      <c r="C35" s="53"/>
      <c r="D35" s="130"/>
      <c r="E35" s="172" t="str">
        <f t="shared" ca="1" si="6"/>
        <v/>
      </c>
      <c r="F35" s="171" t="str">
        <f t="shared" ca="1" si="7"/>
        <v/>
      </c>
      <c r="G35" s="7" t="str">
        <f t="shared" ca="1" si="5"/>
        <v/>
      </c>
      <c r="H35" s="115" t="str">
        <f t="shared" ca="1" si="0"/>
        <v/>
      </c>
      <c r="I35" s="127"/>
      <c r="J35" s="70"/>
      <c r="K35" s="55"/>
      <c r="L35" s="56"/>
      <c r="M35" s="55"/>
      <c r="N35" s="56"/>
      <c r="O35" s="72"/>
      <c r="P35" s="57"/>
      <c r="Q35" s="58"/>
      <c r="R35" s="59"/>
      <c r="S35" s="60"/>
      <c r="T35" s="228"/>
      <c r="U35" s="63"/>
      <c r="V35" s="64"/>
      <c r="W35" s="222"/>
      <c r="X35" s="223"/>
      <c r="Y35" s="57"/>
      <c r="Z35" s="58"/>
      <c r="AA35" s="61"/>
      <c r="AB35" s="224"/>
      <c r="AC35" s="224"/>
      <c r="AD35" s="224"/>
      <c r="AE35" s="57"/>
      <c r="AF35" s="59"/>
      <c r="AG35" s="63"/>
      <c r="AH35" s="64"/>
      <c r="AI35" s="190" t="str">
        <f t="shared" si="3"/>
        <v/>
      </c>
      <c r="AJ35" s="64"/>
      <c r="AK35" s="166"/>
      <c r="AU35" s="192">
        <f t="shared" si="1"/>
        <v>0</v>
      </c>
      <c r="AV35" s="171">
        <f t="shared" si="1"/>
        <v>0</v>
      </c>
      <c r="AW35" s="7" t="str">
        <f t="shared" ca="1" si="1"/>
        <v/>
      </c>
      <c r="AX35" s="171" t="str">
        <f t="shared" ca="1" si="1"/>
        <v/>
      </c>
      <c r="AY35" s="193" t="str">
        <f t="shared" ca="1" si="1"/>
        <v/>
      </c>
      <c r="AZ35" s="171" t="str">
        <f t="shared" ca="1" si="1"/>
        <v/>
      </c>
      <c r="BA35" s="194">
        <f t="shared" si="1"/>
        <v>0</v>
      </c>
      <c r="BB35" s="195">
        <f t="shared" si="1"/>
        <v>0</v>
      </c>
      <c r="BC35" s="196">
        <f t="shared" si="1"/>
        <v>0</v>
      </c>
      <c r="BD35" s="197">
        <f t="shared" si="2"/>
        <v>0</v>
      </c>
      <c r="BE35" s="201">
        <f t="shared" si="2"/>
        <v>0</v>
      </c>
      <c r="BF35" s="199"/>
      <c r="BG35" s="200">
        <f t="shared" si="4"/>
        <v>0</v>
      </c>
      <c r="BH35" s="65"/>
    </row>
    <row r="36" spans="2:60" ht="15" thickBot="1" x14ac:dyDescent="0.35">
      <c r="B36" s="286"/>
      <c r="C36" s="75"/>
      <c r="D36" s="132"/>
      <c r="E36" s="172" t="str">
        <f t="shared" ca="1" si="6"/>
        <v/>
      </c>
      <c r="F36" s="171" t="str">
        <f t="shared" ca="1" si="7"/>
        <v/>
      </c>
      <c r="G36" s="7" t="str">
        <f t="shared" ca="1" si="5"/>
        <v/>
      </c>
      <c r="H36" s="133" t="str">
        <f t="shared" ca="1" si="0"/>
        <v/>
      </c>
      <c r="I36" s="128"/>
      <c r="J36" s="157"/>
      <c r="K36" s="77"/>
      <c r="L36" s="76"/>
      <c r="M36" s="77"/>
      <c r="N36" s="76"/>
      <c r="O36" s="161"/>
      <c r="P36" s="73"/>
      <c r="Q36" s="157"/>
      <c r="R36" s="59"/>
      <c r="S36" s="74"/>
      <c r="T36" s="228"/>
      <c r="U36" s="159"/>
      <c r="V36" s="160"/>
      <c r="W36" s="225"/>
      <c r="X36" s="226"/>
      <c r="Y36" s="76"/>
      <c r="Z36" s="157"/>
      <c r="AA36" s="77"/>
      <c r="AB36" s="227"/>
      <c r="AC36" s="227"/>
      <c r="AD36" s="227"/>
      <c r="AE36" s="76"/>
      <c r="AF36" s="158"/>
      <c r="AG36" s="159"/>
      <c r="AH36" s="160"/>
      <c r="AI36" s="191" t="str">
        <f t="shared" si="3"/>
        <v/>
      </c>
      <c r="AJ36" s="160"/>
      <c r="AK36" s="167"/>
      <c r="AU36" s="202">
        <f t="shared" si="1"/>
        <v>0</v>
      </c>
      <c r="AV36" s="203">
        <f t="shared" si="1"/>
        <v>0</v>
      </c>
      <c r="AW36" s="7" t="str">
        <f t="shared" ca="1" si="1"/>
        <v/>
      </c>
      <c r="AX36" s="203" t="str">
        <f t="shared" ca="1" si="1"/>
        <v/>
      </c>
      <c r="AY36" s="204" t="str">
        <f t="shared" ca="1" si="1"/>
        <v/>
      </c>
      <c r="AZ36" s="203" t="str">
        <f t="shared" ca="1" si="1"/>
        <v/>
      </c>
      <c r="BA36" s="205">
        <f t="shared" si="1"/>
        <v>0</v>
      </c>
      <c r="BB36" s="206">
        <f t="shared" si="1"/>
        <v>0</v>
      </c>
      <c r="BC36" s="207">
        <f t="shared" si="1"/>
        <v>0</v>
      </c>
      <c r="BD36" s="208">
        <f t="shared" si="2"/>
        <v>0</v>
      </c>
      <c r="BE36" s="209">
        <f t="shared" si="2"/>
        <v>0</v>
      </c>
      <c r="BF36" s="210"/>
      <c r="BG36" s="211">
        <f t="shared" si="4"/>
        <v>0</v>
      </c>
      <c r="BH36" s="78"/>
    </row>
    <row r="37" spans="2:60" ht="15.6" x14ac:dyDescent="0.3">
      <c r="B37" s="212"/>
      <c r="C37" s="173">
        <f>COUNTA(C21:C36)</f>
        <v>0</v>
      </c>
      <c r="D37" s="267" t="s">
        <v>112</v>
      </c>
      <c r="E37" s="267"/>
      <c r="F37" s="267"/>
      <c r="G37" s="267"/>
      <c r="H37" s="267"/>
      <c r="I37" s="268"/>
      <c r="J37" s="173">
        <f>COUNTIF(J21:J36,"x")</f>
        <v>4</v>
      </c>
      <c r="K37" s="174">
        <f>COUNTIFS(K21:K36,"&lt;&gt;",K21:K36,"&lt;&gt;-")</f>
        <v>1</v>
      </c>
      <c r="L37" s="175">
        <f>COUNTIF(L21:L36,"x")</f>
        <v>2</v>
      </c>
      <c r="M37" s="174">
        <f>COUNTIF(M21:M36,"x")</f>
        <v>0</v>
      </c>
      <c r="N37" s="176">
        <f>COUNTIF(N21:N36,"x")</f>
        <v>0</v>
      </c>
      <c r="O37" s="177">
        <f>SUM(O21:O36)</f>
        <v>21.6</v>
      </c>
      <c r="P37" s="134"/>
      <c r="Q37" s="178">
        <f>COUNTIF(Q21:Q36,"Ja")</f>
        <v>0</v>
      </c>
      <c r="R37" s="135"/>
      <c r="S37" s="134"/>
      <c r="T37" s="135"/>
      <c r="U37" s="179">
        <f>SUM(U21:U36)</f>
        <v>0</v>
      </c>
      <c r="V37" s="180">
        <f>SUM(V21:V36)</f>
        <v>0</v>
      </c>
      <c r="W37" s="181">
        <f>SUM(W21:W36)</f>
        <v>0</v>
      </c>
      <c r="X37" s="182">
        <f>SUM(X21:X36)</f>
        <v>13.899999999999999</v>
      </c>
      <c r="Y37" s="183">
        <f>COUNTIF(Y21:Y36,"x")</f>
        <v>4</v>
      </c>
      <c r="Z37" s="184">
        <f>COUNTIF(Z21:Z36,"x")</f>
        <v>0</v>
      </c>
      <c r="AA37" s="174">
        <f>COUNTIF(AA21:AA36,"x")</f>
        <v>0</v>
      </c>
      <c r="AB37" s="185">
        <f>SUM(AB21:AB36)</f>
        <v>0</v>
      </c>
      <c r="AC37" s="185">
        <f>SUM(AC21:AC36)</f>
        <v>15.899999999999999</v>
      </c>
      <c r="AD37" s="185">
        <f>SUM(AD21:AD36)</f>
        <v>0</v>
      </c>
      <c r="AE37" s="183">
        <f>COUNTIF(AE21:AE36,"x")</f>
        <v>3</v>
      </c>
      <c r="AF37" s="186">
        <f>COUNTIF(AF21:AF36,"x")</f>
        <v>3</v>
      </c>
      <c r="AG37" s="187">
        <f>SUM(AG21:AG36)</f>
        <v>0</v>
      </c>
      <c r="AH37" s="188">
        <f>SUM(AH21:AH36)</f>
        <v>0</v>
      </c>
      <c r="AI37" s="183">
        <f>COUNTIF(AI21:AI36,"x")</f>
        <v>0</v>
      </c>
      <c r="AJ37" s="189">
        <f>COUNTIF(AJ21:AJ36,"x")</f>
        <v>0</v>
      </c>
      <c r="AK37" s="135"/>
      <c r="AU37" s="178">
        <f>C37</f>
        <v>0</v>
      </c>
      <c r="AV37" s="217"/>
      <c r="AW37" s="213">
        <f ca="1">SUM(AW21:AW36)</f>
        <v>468.7</v>
      </c>
      <c r="AX37" s="214"/>
      <c r="AY37" s="214"/>
      <c r="AZ37" s="214"/>
      <c r="BA37" s="215"/>
      <c r="BB37" s="216">
        <f>COUNTIF(BB21:BB36,"x")</f>
        <v>4</v>
      </c>
      <c r="BC37" s="216">
        <f>COUNTIF(BC21:BC36,"x")</f>
        <v>1</v>
      </c>
      <c r="BD37" s="218">
        <f>COUNTIF(BD21:BD36,"x")</f>
        <v>0</v>
      </c>
      <c r="BE37" s="219">
        <f>SUM(BE21:BE36)</f>
        <v>21.6</v>
      </c>
      <c r="BF37" s="178">
        <f>COUNTIF(BF21:BF36,"Ja")</f>
        <v>0</v>
      </c>
      <c r="BG37" s="135"/>
      <c r="BH37" s="135"/>
    </row>
    <row r="39" spans="2:60" ht="18.75" customHeight="1" x14ac:dyDescent="0.3">
      <c r="E39" s="80"/>
      <c r="F39" s="80"/>
      <c r="G39" s="81"/>
      <c r="L39" s="80"/>
      <c r="M39" s="80"/>
      <c r="N39" s="131"/>
      <c r="O39" s="80"/>
      <c r="P39" s="81"/>
      <c r="W39" s="79"/>
      <c r="X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</row>
    <row r="40" spans="2:60" ht="18.75" customHeight="1" x14ac:dyDescent="0.3">
      <c r="E40" s="80"/>
      <c r="F40" s="80"/>
      <c r="G40" s="81"/>
      <c r="N40" s="131"/>
      <c r="O40" s="80"/>
      <c r="P40" s="81"/>
      <c r="W40" s="79"/>
      <c r="X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</row>
    <row r="41" spans="2:60" ht="18.75" customHeight="1" x14ac:dyDescent="0.3">
      <c r="N41" s="131"/>
      <c r="O41" s="80"/>
      <c r="P41" s="81"/>
      <c r="W41" s="79"/>
      <c r="X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</row>
    <row r="42" spans="2:60" ht="14.4" customHeight="1" x14ac:dyDescent="0.3">
      <c r="N42" s="131"/>
      <c r="W42" s="79"/>
      <c r="X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</row>
    <row r="43" spans="2:60" ht="14.4" customHeight="1" x14ac:dyDescent="0.3">
      <c r="N43" s="131"/>
      <c r="W43" s="79"/>
      <c r="X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</row>
    <row r="44" spans="2:60" ht="14.4" customHeight="1" x14ac:dyDescent="0.3">
      <c r="N44" s="131"/>
      <c r="W44" s="79"/>
      <c r="X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</row>
    <row r="45" spans="2:60" ht="14.4" customHeight="1" x14ac:dyDescent="0.3">
      <c r="N45" s="131"/>
      <c r="W45" s="79"/>
      <c r="X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</row>
    <row r="46" spans="2:60" ht="14.4" customHeight="1" x14ac:dyDescent="0.3">
      <c r="N46" s="131"/>
      <c r="W46" s="83"/>
      <c r="X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</row>
    <row r="47" spans="2:60" ht="14.4" customHeight="1" x14ac:dyDescent="0.3">
      <c r="N47" s="131"/>
      <c r="O47" s="168"/>
      <c r="W47" s="83"/>
      <c r="X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</row>
    <row r="48" spans="2:60" ht="14.4" customHeight="1" x14ac:dyDescent="0.3">
      <c r="N48" s="131"/>
      <c r="W48" s="83"/>
      <c r="X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</row>
    <row r="49" spans="14:37" ht="14.4" customHeight="1" x14ac:dyDescent="0.3">
      <c r="N49" s="131"/>
      <c r="W49" s="83"/>
      <c r="X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4:37" x14ac:dyDescent="0.3">
      <c r="N50" s="131"/>
    </row>
    <row r="51" spans="14:37" x14ac:dyDescent="0.3">
      <c r="N51" s="131"/>
    </row>
    <row r="52" spans="14:37" x14ac:dyDescent="0.3">
      <c r="N52" s="131"/>
    </row>
    <row r="53" spans="14:37" x14ac:dyDescent="0.3">
      <c r="N53" s="131"/>
    </row>
  </sheetData>
  <protectedRanges>
    <protectedRange algorithmName="SHA-512" hashValue="7aPJ5VfZBMfmTKm36/kgg4M5YmNuz+ouMCGrvsPvW/CdHKt9SGXadLlSopkyqXqdm6q8RLs9kcpCTtJLQa4H5g==" saltValue="G9Kz3R5Va/w6gu/VatE7hg==" spinCount="100000" sqref="B17:BH20" name="Bereich1"/>
  </protectedRanges>
  <mergeCells count="77">
    <mergeCell ref="B2:E2"/>
    <mergeCell ref="F2:P2"/>
    <mergeCell ref="Q2:R2"/>
    <mergeCell ref="AU2:BH11"/>
    <mergeCell ref="B3:E3"/>
    <mergeCell ref="F3:P3"/>
    <mergeCell ref="Q3:AF3"/>
    <mergeCell ref="C4:AA11"/>
    <mergeCell ref="AG4:AK4"/>
    <mergeCell ref="AG11:AK11"/>
    <mergeCell ref="BE13:BF13"/>
    <mergeCell ref="BG13:BH13"/>
    <mergeCell ref="B14:E14"/>
    <mergeCell ref="F14:J14"/>
    <mergeCell ref="K14:M14"/>
    <mergeCell ref="N14:P14"/>
    <mergeCell ref="Q14:R14"/>
    <mergeCell ref="AU14:AV14"/>
    <mergeCell ref="AW14:AZ14"/>
    <mergeCell ref="BA14:BB14"/>
    <mergeCell ref="B13:E13"/>
    <mergeCell ref="F13:J13"/>
    <mergeCell ref="AU13:AV13"/>
    <mergeCell ref="AW13:AZ13"/>
    <mergeCell ref="BA13:BB13"/>
    <mergeCell ref="BC13:BD13"/>
    <mergeCell ref="BC14:BD14"/>
    <mergeCell ref="BE14:BF14"/>
    <mergeCell ref="BG14:BH14"/>
    <mergeCell ref="B15:E15"/>
    <mergeCell ref="F15:J15"/>
    <mergeCell ref="K15:M15"/>
    <mergeCell ref="N15:P15"/>
    <mergeCell ref="AU15:AZ15"/>
    <mergeCell ref="BA15:BB15"/>
    <mergeCell ref="BC15:BD15"/>
    <mergeCell ref="BE15:BF15"/>
    <mergeCell ref="BG15:BH15"/>
    <mergeCell ref="B16:AF16"/>
    <mergeCell ref="B17:B20"/>
    <mergeCell ref="C17:O17"/>
    <mergeCell ref="P17:R17"/>
    <mergeCell ref="S17:AF17"/>
    <mergeCell ref="AG17:AK17"/>
    <mergeCell ref="AU17:BC17"/>
    <mergeCell ref="BD17:BH17"/>
    <mergeCell ref="C18:C19"/>
    <mergeCell ref="D18:D19"/>
    <mergeCell ref="E18:F18"/>
    <mergeCell ref="G18:H18"/>
    <mergeCell ref="I18:I19"/>
    <mergeCell ref="BF18:BG18"/>
    <mergeCell ref="AG18:AH18"/>
    <mergeCell ref="AI18:AJ18"/>
    <mergeCell ref="B21:B36"/>
    <mergeCell ref="AB18:AB19"/>
    <mergeCell ref="AC18:AC19"/>
    <mergeCell ref="AD18:AD19"/>
    <mergeCell ref="AF18:AF19"/>
    <mergeCell ref="S18:S19"/>
    <mergeCell ref="T18:T19"/>
    <mergeCell ref="U18:V18"/>
    <mergeCell ref="W18:W19"/>
    <mergeCell ref="X18:X19"/>
    <mergeCell ref="Y18:AA18"/>
    <mergeCell ref="L18:M18"/>
    <mergeCell ref="N18:N19"/>
    <mergeCell ref="D37:I37"/>
    <mergeCell ref="AW18:AX18"/>
    <mergeCell ref="AY18:AZ18"/>
    <mergeCell ref="BB18:BC18"/>
    <mergeCell ref="BD18:BD19"/>
    <mergeCell ref="O18:O19"/>
    <mergeCell ref="P18:P19"/>
    <mergeCell ref="Q18:Q19"/>
    <mergeCell ref="R18:R19"/>
    <mergeCell ref="J18:K18"/>
  </mergeCells>
  <conditionalFormatting sqref="C21:C27 C28:D36">
    <cfRule type="expression" dxfId="36" priority="26">
      <formula>$AK21&lt;&gt;""</formula>
    </cfRule>
  </conditionalFormatting>
  <conditionalFormatting sqref="C21:D36 S21:X36">
    <cfRule type="expression" dxfId="35" priority="6">
      <formula>$T21="Linern"</formula>
    </cfRule>
    <cfRule type="expression" dxfId="34" priority="7">
      <formula>AND($U21&lt;&gt;"",$U21&lt;&gt;"-")</formula>
    </cfRule>
    <cfRule type="expression" dxfId="33" priority="8">
      <formula>$T21="Erneuern"</formula>
    </cfRule>
    <cfRule type="expression" dxfId="32" priority="27">
      <formula>$T21="punktuelle Reparatur + Linern"</formula>
    </cfRule>
    <cfRule type="expression" dxfId="31" priority="25">
      <formula>$T21="punktuelle Reparatur"</formula>
    </cfRule>
  </conditionalFormatting>
  <conditionalFormatting sqref="C21:D36 T21:X36">
    <cfRule type="expression" dxfId="30" priority="2">
      <formula>$T21="Kein Handlungsbedarf"</formula>
    </cfRule>
    <cfRule type="expression" dxfId="29" priority="3">
      <formula>OR($M21="x",$L21="x")</formula>
    </cfRule>
  </conditionalFormatting>
  <conditionalFormatting sqref="C21:AK36 AU21:BH36 N39:N53">
    <cfRule type="cellIs" dxfId="28" priority="1" operator="equal">
      <formula>"?"</formula>
    </cfRule>
  </conditionalFormatting>
  <conditionalFormatting sqref="E21:E36">
    <cfRule type="expression" dxfId="27" priority="5">
      <formula>AND($L21="x",$M21="x")</formula>
    </cfRule>
  </conditionalFormatting>
  <conditionalFormatting sqref="F21:I27 D21:D27 AV21:AV36 F28:H36">
    <cfRule type="expression" dxfId="26" priority="22">
      <formula>OR($L21=1,$M21=1)</formula>
    </cfRule>
  </conditionalFormatting>
  <conditionalFormatting sqref="G23:G36">
    <cfRule type="expression" dxfId="25" priority="21">
      <formula>OR($L23=1,$M23=1)</formula>
    </cfRule>
  </conditionalFormatting>
  <conditionalFormatting sqref="I21:I36">
    <cfRule type="expression" dxfId="24" priority="19" stopIfTrue="1">
      <formula>$I21&gt;=300</formula>
    </cfRule>
  </conditionalFormatting>
  <conditionalFormatting sqref="L21:M36">
    <cfRule type="expression" dxfId="23" priority="23">
      <formula>AND($L21="x",$M21="x")</formula>
    </cfRule>
  </conditionalFormatting>
  <conditionalFormatting sqref="N39:N53">
    <cfRule type="expression" dxfId="22" priority="37">
      <formula>OR($L22=1,$M22=1)</formula>
    </cfRule>
  </conditionalFormatting>
  <conditionalFormatting sqref="O21:O27">
    <cfRule type="expression" dxfId="21" priority="20">
      <formula>OR($L21=1,$M21=1)</formula>
    </cfRule>
  </conditionalFormatting>
  <conditionalFormatting sqref="Q21:Q36">
    <cfRule type="expression" dxfId="20" priority="4">
      <formula>$Q21="Ja"</formula>
    </cfRule>
  </conditionalFormatting>
  <conditionalFormatting sqref="S21:S36">
    <cfRule type="expression" dxfId="19" priority="10">
      <formula>$S21=""</formula>
    </cfRule>
  </conditionalFormatting>
  <conditionalFormatting sqref="T21:AJ36 L21:L36 Q21:R36 N21:N36">
    <cfRule type="expression" dxfId="18" priority="36">
      <formula>($M21="x")</formula>
    </cfRule>
  </conditionalFormatting>
  <conditionalFormatting sqref="T21:AJ36 M21:O36 BD21:BE36 Q21:R36">
    <cfRule type="expression" dxfId="17" priority="35">
      <formula>($L21="x")</formula>
    </cfRule>
  </conditionalFormatting>
  <conditionalFormatting sqref="U21:U36 Y21:Y36 J21:J36 AB21:AB36">
    <cfRule type="expression" dxfId="16" priority="33">
      <formula>NOT(OR($K21="",$K21="-"))</formula>
    </cfRule>
  </conditionalFormatting>
  <conditionalFormatting sqref="U21:U36">
    <cfRule type="expression" dxfId="15" priority="29">
      <formula>NOT(OR($V21="",$V21="-"))</formula>
    </cfRule>
  </conditionalFormatting>
  <conditionalFormatting sqref="U21:V36">
    <cfRule type="expression" dxfId="14" priority="28">
      <formula>OR($T21="Erneuern",$T21="punktuelle Reparatur")</formula>
    </cfRule>
  </conditionalFormatting>
  <conditionalFormatting sqref="U21:X36">
    <cfRule type="expression" dxfId="13" priority="31">
      <formula>$T21="Kein Handlungsbedarf"</formula>
    </cfRule>
  </conditionalFormatting>
  <conditionalFormatting sqref="V21:V36 Z21:AA36 K21:K36 AD21:AE36">
    <cfRule type="expression" dxfId="12" priority="32">
      <formula>($J21="x")</formula>
    </cfRule>
  </conditionalFormatting>
  <conditionalFormatting sqref="V21:V36">
    <cfRule type="expression" dxfId="11" priority="34">
      <formula>NOT(OR($U21="",$U21="-"))</formula>
    </cfRule>
  </conditionalFormatting>
  <conditionalFormatting sqref="X21:X36">
    <cfRule type="expression" dxfId="10" priority="9">
      <formula>$T21="Linern"</formula>
    </cfRule>
  </conditionalFormatting>
  <conditionalFormatting sqref="Y21:AA36">
    <cfRule type="expression" dxfId="9" priority="24">
      <formula>OR(AND($Y21="x",$Z21="x"),AND($Y21="x",$AA21="x"),AND($Z21="x",$AA21="x"))</formula>
    </cfRule>
  </conditionalFormatting>
  <conditionalFormatting sqref="AI21:AJ36">
    <cfRule type="expression" dxfId="8" priority="30">
      <formula>OR(AND($U21="",$V21=""),AND($U21="-",$V21="-"))</formula>
    </cfRule>
  </conditionalFormatting>
  <conditionalFormatting sqref="AW28:AW36">
    <cfRule type="expression" dxfId="7" priority="15">
      <formula>OR($L28=1,$M28=1)</formula>
    </cfRule>
  </conditionalFormatting>
  <conditionalFormatting sqref="BB21:BB36">
    <cfRule type="expression" dxfId="6" priority="17">
      <formula>NOT(OR($K21="",$K21="-"))</formula>
    </cfRule>
  </conditionalFormatting>
  <conditionalFormatting sqref="BC21:BC36">
    <cfRule type="expression" dxfId="5" priority="18">
      <formula>($J21="x")</formula>
    </cfRule>
  </conditionalFormatting>
  <conditionalFormatting sqref="BD21:BD36">
    <cfRule type="expression" dxfId="4" priority="16">
      <formula>($M21="x")</formula>
    </cfRule>
  </conditionalFormatting>
  <conditionalFormatting sqref="BE21:BE36">
    <cfRule type="expression" dxfId="3" priority="14">
      <formula>OR($L21=1,$M21=1)</formula>
    </cfRule>
  </conditionalFormatting>
  <conditionalFormatting sqref="BF21:BF36">
    <cfRule type="expression" dxfId="2" priority="11">
      <formula>$BF21=""</formula>
    </cfRule>
  </conditionalFormatting>
  <conditionalFormatting sqref="BF21:BH36">
    <cfRule type="expression" dxfId="1" priority="12">
      <formula>($L21="x")</formula>
    </cfRule>
    <cfRule type="expression" dxfId="0" priority="13">
      <formula>($M21="x")</formula>
    </cfRule>
  </conditionalFormatting>
  <dataValidations count="46">
    <dataValidation type="list" allowBlank="1" showInputMessage="1" showErrorMessage="1" sqref="T21:T36" xr:uid="{B9392F5D-45DC-4C6B-8AEE-A63659FF566C}">
      <formula1>"Kein Handlungsbedarf,Linern,Erneuern,punktuelle Reparatur,punktuelle Reparatur + Linern"</formula1>
    </dataValidation>
    <dataValidation allowBlank="1" showInputMessage="1" showErrorMessage="1" promptTitle="Info" prompt="Auswählen ob oder wie die Einbindung erfolgen soll." sqref="R18:R19" xr:uid="{2DFB02B7-C2C5-4DF8-851C-88125A277A13}"/>
    <dataValidation allowBlank="1" showInputMessage="1" showErrorMessage="1" promptTitle="Info" prompt="Gibt es innerhalb der Anschlussleitung einen weiteren Anschluss, welcher sich im öffentlichen Bereich befindet? Unteranschlüsse im Privaten Bereich sind nicht zu beachten." sqref="N18:N19" xr:uid="{AB29BA94-C356-49B3-8AEE-4BEC33757960}"/>
    <dataValidation allowBlank="1" showInputMessage="1" showErrorMessage="1" promptTitle="Info" prompt="Hier einen Kommentar eintragen in welchem Zustand sich die AL befindet, was Besonderheiteneiten sind und ob Vorarbeiten (Fräsen, Kettenschleuder, etc.) notwendig sind." sqref="S18:S19" xr:uid="{1D305AE6-510F-4AA9-8FEC-1232346170A6}"/>
    <dataValidation type="list" showInputMessage="1" showErrorMessage="1" sqref="R21:R36" xr:uid="{B1C9A899-B694-4EC2-9038-1FA0509E7E85}">
      <formula1>"Kein Handlungsbedarf,Handlaminat,Hutprofil,Verpressen,zurückl. Einbingsb. Spachteln,"</formula1>
    </dataValidation>
    <dataValidation allowBlank="1" showInputMessage="1" showErrorMessage="1" promptTitle="Info" prompt="Hier können zusätzliche Notizen eingetragen werden, um sich z.b. selbst einen Reminder zu der AL zu notieren." sqref="AK18" xr:uid="{BAAD586E-27EE-4058-B3AD-F4B273C1E2A8}"/>
    <dataValidation allowBlank="1" showInputMessage="1" showErrorMessage="1" promptTitle="Info" prompt="Falls der Liner gegen Fließrichtung eingebaut werden muss, kommt eine Zulage zum tragen. In diesem Falle bitte hier mit einem &quot;x&quot; markieren." sqref="AJ19" xr:uid="{4661CE47-7C12-49EC-84FE-3BC057DE271B}"/>
    <dataValidation allowBlank="1" showInputMessage="1" showErrorMessage="1" promptTitle="Info" prompt="Falls die Länge des zu sanierenden Liners mehr als 5m beträgt, wird eine Zulage berechnet. Diese Zeile füllt sich falls zutreffend automatisch aus." sqref="AI19" xr:uid="{70865734-5088-4125-94AF-4B573F0622CD}"/>
    <dataValidation allowBlank="1" showInputMessage="1" showErrorMessage="1" promptTitle="Info" prompt="Diese Zulagen kommen alternativ zum tragen, falls die AL mit einem Liner saniert wird." sqref="AI18:AJ18" xr:uid="{19A06CC3-F950-490B-B92F-B1F20AFF002E}"/>
    <dataValidation allowBlank="1" showInputMessage="1" showErrorMessage="1" promptTitle="Info" prompt="Wieviele Stunden wird die Kettenschleuder notwendig sein, um die Beeinträchtigungen innerhalb der AL zu entfernen?" sqref="AH19" xr:uid="{656362C4-5259-4831-93B0-87CC7D9620B7}"/>
    <dataValidation allowBlank="1" showInputMessage="1" showErrorMessage="1" promptTitle="Info" prompt="Wieviele Stunden wird ein Fräsen innerhalb der AL notwendig sein?" sqref="AG19" xr:uid="{3A640CB8-9FE0-4492-BE4D-1528BD08CA06}"/>
    <dataValidation allowBlank="1" showInputMessage="1" showErrorMessage="1" promptTitle="Info" prompt="Sind Arbeiten innerhalb der AL notwendig, um diese von Bewuchs oder sonstiger Beeinträchtigung zu befreien? Falls nötig, eintragen wieviele Stunden mit Fräse oder Kettenschleuder gearbeitet werden muss. Alternativ mit &quot;-&quot; ausfüllen." sqref="AG18:AH18" xr:uid="{FF009108-4161-4578-B9C1-C26F822CE30C}"/>
    <dataValidation allowBlank="1" showInputMessage="1" showErrorMessage="1" promptTitle="Info" prompt="Hiermit ist die Zweipunktortung gemeint und ob eine solche notwendig ist." sqref="AF18:AF19" xr:uid="{19D1F693-548D-4659-9D05-1A368E65C11B}"/>
    <dataValidation allowBlank="1" showInputMessage="1" showErrorMessage="1" promptTitle="Info" prompt="Ankreuzen, falls eine rein optische Prüfung notwendig ist, um zu prüfen ob die AL überhaupt in Betrieb ist. Sprich hinein schauen und bewerten." sqref="AE18" xr:uid="{1A3CD3CD-1EDE-454E-9B77-AE3679DDBB67}"/>
    <dataValidation allowBlank="1" showInputMessage="1" showErrorMessage="1" promptTitle="Info" prompt="Die Reinigung und Befahrung erfolgt aus einem Revisionsschacht. BItte die zu befahrenden Meter angeben." sqref="AD18:AD19" xr:uid="{97FFCBEB-D415-4CA2-88AC-9AE14AC65BCB}"/>
    <dataValidation allowBlank="1" showInputMessage="1" showErrorMessage="1" promptTitle="Info" prompt="Die Reinigung und Befahrung erfolgt direkt aus dem Siel heraus, an dem die AL angeschlossen ist. BItte die zu befahrenden Meter angeben." sqref="AC18:AC19" xr:uid="{5FADFF23-0BCE-4382-8F2D-4044827D7332}"/>
    <dataValidation allowBlank="1" showInputMessage="1" showErrorMessage="1" promptTitle="Info" prompt="Die Reinigung und Befahrung erfolgt aus dem Straßenablauf. BItte die zu befahrenden Meter angeben." sqref="AB18:AB19" xr:uid="{153495DE-CE02-4250-942A-6CDD0A018DAB}"/>
    <dataValidation allowBlank="1" showInputMessage="1" showErrorMessage="1" promptTitle="Info" prompt="Anschluss der Vorflut an einen Revisionsschacht." sqref="AA19" xr:uid="{9189AA52-ABB3-4445-9341-10B6B9C3D12F}"/>
    <dataValidation allowBlank="1" showInputMessage="1" showErrorMessage="1" promptTitle="Info" prompt="Es wird eine Kopfbaugrube erstellt, um die Vorflut dort anschließen zu können._x000a_Meistens bei Hausanschlüssen, die über keinen Revisionsschacht verfügen." sqref="Z19" xr:uid="{F260D13A-F5D4-4818-BEFB-30B4F3D094C7}"/>
    <dataValidation allowBlank="1" showInputMessage="1" showErrorMessage="1" promptTitle="Info" prompt="Ankreuzen, wenn es sich bei der AL um einen Straßenablauf handelt und dieser einfach abgedeckt wird, um zu verhindern, dass dort Wasser hinein fließen kann." sqref="Y19" xr:uid="{880F415F-F55A-4A0A-992E-BBCB41BAE5AD}"/>
    <dataValidation allowBlank="1" showInputMessage="1" showErrorMessage="1" promptTitle="Info" prompt="Wo wird die Vorflut angeschlossen um die AL trocken zu halten." sqref="Y18:AA18" xr:uid="{4A257F4E-D210-48CB-9174-CA230E4EBF41}"/>
    <dataValidation allowBlank="1" showInputMessage="1" showErrorMessage="1" promptTitle="Info" prompt="Wieviele Meter Baugrube werden zur Erneuerung der Haltung notwendig. Hauptsächlich wenn die AL in offener Bauweise erneuert werden muss. Bei punktuellen Reparaturen werden die Baugruben nach Stück erfasst." sqref="X18:X19" xr:uid="{20D49190-4890-4964-AC48-EFFC1BE78C8A}"/>
    <dataValidation allowBlank="1" showInputMessage="1" showErrorMessage="1" promptTitle="Info" prompt="Wieviele Reparaturbaugruben sind bei einer punktuellen Erneuerung notwendig._x000a_Diese können auch notwendig werden, falls ein Liner eingezogen wird und an einer Stelle zusätzlich punktuell repariert werden muss." sqref="W18:W19" xr:uid="{3D2EDED9-673D-4042-A76B-2617A6674815}"/>
    <dataValidation allowBlank="1" showInputMessage="1" showErrorMessage="1" promptTitle="Info" prompt="In dieser Zeile die Meter der zu sanierenden Strecke eintragen, falls der Liner aus einer Kopfbaugrube oder einem Revisionsschacht eingezogen wird." sqref="V19" xr:uid="{38DA947D-C86C-4C68-A8C7-EC69E66F9D8D}"/>
    <dataValidation allowBlank="1" showInputMessage="1" showErrorMessage="1" promptTitle="Info" prompt="In dieser Zeile die Meter der zu sanierenden Strecke eintragen, falls der Liner aus dem Straßenablauf eingezogen wird." sqref="U19" xr:uid="{DAB0C0D0-677E-4975-8C6E-CDD3743B822C}"/>
    <dataValidation allowBlank="1" showInputMessage="1" showErrorMessage="1" promptTitle="Info" prompt="Wenn als Maßnahme Linern gewählt wurde, muss hier eingetragen werden von wo dieser eingezogen wird." sqref="U18:V18" xr:uid="{BC4D26AE-6121-4420-8D17-34418877DAE3}"/>
    <dataValidation allowBlank="1" showInputMessage="1" showErrorMessage="1" promptTitle="Info" prompt="Hier auswählen ob und welche Maßnahme für die AL notwendig ist. Die Zeilen werden nach Auswahl farblich markiert um einen besseren Überblick zu erhalten welcher Handlungsbedarf besteht." sqref="T18:T19" xr:uid="{8E8EF04B-99A6-477E-9FEA-F9E4DDF1ABEE}"/>
    <dataValidation allowBlank="1" showInputMessage="1" showErrorMessage="1" promptTitle="Info" prompt="Soll die Einbindung nach der Sanierung geöffnet werden oder verschlossen bleiben? Bei Auswahl von Ja, wird die Zeile gelb markiert um darauf hinzuweisen, dass hier auf jeden Fall Handlungsbedarf besteht.         " sqref="Q18:Q19" xr:uid="{9466B73F-A05D-4FCA-8C2D-C155F49BE38E}"/>
    <dataValidation allowBlank="1" showInputMessage="1" showErrorMessage="1" promptTitle="Info" prompt="Hier einen kurzen Kommentar, in welchem Zustand sich die Einbindung befindet. Der Kommentar bezieht sich hier NUR auf die Einbindung, nicht auf den Zustand der AL selbst." sqref="P18:P19" xr:uid="{BFC29D8F-4135-4056-B820-9A25173E1B9D}"/>
    <dataValidation allowBlank="1" showInputMessage="1" showErrorMessage="1" promptTitle="Info" prompt="Hier einfach die Länge der Anschlussleitung eintragen. DIese kann der Auswertung der Kanalbefahrung entnommen werden." sqref="O18:O19" xr:uid="{C6D8B2F9-80D3-4728-A7B8-9522AF59088C}"/>
    <dataValidation allowBlank="1" showInputMessage="1" showErrorMessage="1" promptTitle="Info" prompt="Wenn der Anschluss innerhalb der Anschlussleitung verschlossen ist, dann hier ankreuzen." sqref="M19" xr:uid="{85EA15A8-22E6-4552-B52C-95D654D8D3C9}"/>
    <dataValidation allowBlank="1" showInputMessage="1" showErrorMessage="1" promptTitle="Info" prompt="Wenn der Anschluss direkt am Siel verschlossen ist, dann hier ankreuzen." sqref="L19" xr:uid="{FA8E7FD5-31F7-452B-AC7C-B0E4797A7FBD}"/>
    <dataValidation allowBlank="1" showInputMessage="1" showErrorMessage="1" promptTitle="Info" prompt="Abfrage ob der Anschluss verschlossen ist. Wenn zutrffend dann mit einem &quot;x&quot; ausfüllen, ansonsten mit einem &quot;-&quot; ausfüllen." sqref="L18:M18" xr:uid="{54792139-319A-46B6-B2EF-613776D958B9}"/>
    <dataValidation allowBlank="1" showInputMessage="1" showErrorMessage="1" promptTitle="Info" prompt="Lage des Anschlusses, wenn man die Haltung entlang schaut. Dargestellt in Form einer Uhrzeit. Liegt der Anschluss also mittig und rechts, entspräche dies 3 Uhr." sqref="H19" xr:uid="{C8049E3B-60E1-4E95-B14A-B48CFC9AB089}"/>
    <dataValidation allowBlank="1" showInputMessage="1" showErrorMessage="1" promptTitle="Info" prompt="Wieivel Meter ist der Anschluss vom Beginn der Haltung entfernt._x000a_Gemessen, wenn gegen Fließrichtung befahren wurde." sqref="G19" xr:uid="{2D3AD900-CC93-44F1-A778-2486216FCABA}"/>
    <dataValidation allowBlank="1" showInputMessage="1" showErrorMessage="1" promptTitle="Info" prompt="Hier wird die Stationierung des Anschlusses entlang der Haltung und deren Lage im Siel festgehalten. _x000a_Betrachtet, wenn gegen Fließrichtung befahren wurde." sqref="G18:H18" xr:uid="{FF2B9AAC-AA49-4AEF-921F-A0515EA6025F}"/>
    <dataValidation allowBlank="1" showInputMessage="1" showErrorMessage="1" promptTitle="Info" prompt="Wenn es sich bei dem Anschluss um einen Hausanschluss handelt, dann hier die Hausnummer eintragen, zu welcher dieser gehört." sqref="K19" xr:uid="{A41D0E2A-0864-4918-A635-8AD7659897D2}"/>
    <dataValidation allowBlank="1" showInputMessage="1" showErrorMessage="1" promptTitle="Info" prompt="Hier ankreuzen, wenn es sich bei dem Anschluss um einen Straßenablauf handelt." sqref="J19" xr:uid="{C54063D4-C6DB-4D81-B149-E3925A5CF33E}"/>
    <dataValidation allowBlank="1" showInputMessage="1" showErrorMessage="1" promptTitle="Info" prompt="Prüfen ob es sich bei dem Anschluss um einen Straßenablauf oder einen Hausanschluss handelt." sqref="J18:K18" xr:uid="{DC527BD7-BCF3-49E3-BBBD-8CCD5E4A3A7B}"/>
    <dataValidation allowBlank="1" showInputMessage="1" showErrorMessage="1" promptTitle="Info" prompt="Eintragung der Dimensionierung der Anschlussleitung in DN." sqref="I18:I19" xr:uid="{1A47BC37-9022-466D-B362-1D021A94E258}"/>
    <dataValidation allowBlank="1" showInputMessage="1" showErrorMessage="1" promptTitle="Info" prompt="Lage des Anschlusses, wenn man die Haltung entlang schaut. Dargestellt in Form einer Uhrzeit. Liegt der Anschluss also mittig rechts, entspräche dies 3 Uhr." sqref="F19" xr:uid="{07EF0617-E20D-42E4-8129-8F75D2856152}"/>
    <dataValidation allowBlank="1" showInputMessage="1" showErrorMessage="1" promptTitle="Info" prompt="Wieivel Meter ist der Anschluss vom Beginn der Haltung entfernt._x000a_Gemessen, wenn in Fließrichtung befahren wurde." sqref="E19" xr:uid="{361A1306-8182-45EA-AD0E-34952EAE2757}"/>
    <dataValidation allowBlank="1" showInputMessage="1" showErrorMessage="1" promptTitle="Info" prompt="Hier wird die Stationierung des Anschlusses entlang der Haltung und deren Lage im Siel festgehalten. _x000a_Betrachtet, wenn in Fließrichtung befahren wurde." sqref="E18:F18" xr:uid="{86B8CAB3-D9D6-4525-9A61-BDC170745ED4}"/>
    <dataValidation allowBlank="1" showInputMessage="1" showErrorMessage="1" promptTitle="Info" prompt="Die Leitungsbezeichnung kann den Dokumenten der Sielbefahrung entnommen werden._x000a_(Bsp. 68404012SE02)" sqref="D18:D19" xr:uid="{8B6EE08F-580F-4D89-BAF8-2CABAAA05AC4}"/>
    <dataValidation allowBlank="1" showInputMessage="1" showErrorMessage="1" promptTitle="Info" prompt="Hier soll die Nummer eingetragen werden, welche der Haltung in der Zeichnung zugewiesen wurde." sqref="C18" xr:uid="{32BC4114-EB3A-4732-89D9-EE3CA8FC0B1F}"/>
    <dataValidation type="list" allowBlank="1" showInputMessage="1" showErrorMessage="1" sqref="Q21:Q36" xr:uid="{6DE388CF-5DBC-4E4D-BB11-C97D5F03C56B}">
      <formula1>"Ja,Nein"</formula1>
    </dataValidation>
  </dataValidations>
  <printOptions horizontalCentered="1"/>
  <pageMargins left="0.31496062992125984" right="0.31496062992125984" top="0.59055118110236227" bottom="0.78740157480314965" header="0.31496062992125984" footer="0.31496062992125984"/>
  <pageSetup paperSize="8" scale="48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B71D70-5037-4552-88D5-DE4C848F05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13</vt:i4>
      </vt:variant>
      <vt:variant>
        <vt:lpstr>Benannte Bereiche</vt:lpstr>
      </vt:variant>
      <vt:variant>
        <vt:i4>7</vt:i4>
      </vt:variant>
    </vt:vector>
  </HeadingPairs>
  <TitlesOfParts>
    <vt:vector size="20" baseType="lpstr">
      <vt:lpstr>Legende</vt:lpstr>
      <vt:lpstr>79301137A</vt:lpstr>
      <vt:lpstr>79301136</vt:lpstr>
      <vt:lpstr>79301135</vt:lpstr>
      <vt:lpstr>79301121</vt:lpstr>
      <vt:lpstr>80301030</vt:lpstr>
      <vt:lpstr>80301029</vt:lpstr>
      <vt:lpstr>79306134 </vt:lpstr>
      <vt:lpstr>79306117</vt:lpstr>
      <vt:lpstr>80306023</vt:lpstr>
      <vt:lpstr>80306022</vt:lpstr>
      <vt:lpstr>79306140</vt:lpstr>
      <vt:lpstr>79306139</vt:lpstr>
      <vt:lpstr>'79301135'!Druckbereich</vt:lpstr>
      <vt:lpstr>'79306134 '!Druckbereich</vt:lpstr>
      <vt:lpstr>'79306139'!Druckbereich</vt:lpstr>
      <vt:lpstr>'79306140'!Druckbereich</vt:lpstr>
      <vt:lpstr>'80306022'!Druckbereich</vt:lpstr>
      <vt:lpstr>'80306023'!Druckbereich</vt:lpstr>
      <vt:lpstr>Legende!Druckbereich</vt:lpstr>
    </vt:vector>
  </TitlesOfParts>
  <Company>HAMBURG WASSER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Bollmann</dc:creator>
  <cp:lastModifiedBy>Tim Philip Harms</cp:lastModifiedBy>
  <cp:lastPrinted>2024-05-03T07:45:40Z</cp:lastPrinted>
  <dcterms:created xsi:type="dcterms:W3CDTF">2018-04-12T10:25:41Z</dcterms:created>
  <dcterms:modified xsi:type="dcterms:W3CDTF">2026-07-06T13:54:33Z</dcterms:modified>
</cp:coreProperties>
</file>