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om.lan\oeroot\I\I02\Abfall\I_Runde_Beiträge\20230619\"/>
    </mc:Choice>
  </mc:AlternateContent>
  <bookViews>
    <workbookView xWindow="0" yWindow="0" windowWidth="28800" windowHeight="12435" activeTab="3"/>
  </bookViews>
  <sheets>
    <sheet name="Deckblatt" sheetId="8" r:id="rId1"/>
    <sheet name="Erläuterung" sheetId="7" r:id="rId2"/>
    <sheet name="Angaben_zur_Baustelle" sheetId="10" r:id="rId3"/>
    <sheet name="Abfallbilanz_Baustelle" sheetId="4" r:id="rId4"/>
    <sheet name="Dropdown_AVV" sheetId="3" r:id="rId5"/>
    <sheet name="Dropdown_Verwertung" sheetId="6" r:id="rId6"/>
  </sheets>
  <externalReferences>
    <externalReference r:id="rId7"/>
  </externalReferences>
  <definedNames>
    <definedName name="_xlnm.Print_Area" localSheetId="4">Dropdown_AVV!$A$2:$F$51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9" i="4" l="1"/>
  <c r="Z10" i="4"/>
  <c r="Z11" i="4"/>
  <c r="Z12" i="4"/>
  <c r="Z13" i="4"/>
  <c r="Z14" i="4"/>
  <c r="Z15" i="4"/>
  <c r="Z16" i="4"/>
  <c r="Z17" i="4"/>
  <c r="Z18" i="4"/>
  <c r="Z19" i="4"/>
  <c r="Z20" i="4"/>
  <c r="Z21" i="4"/>
  <c r="Z22" i="4"/>
  <c r="Z23" i="4"/>
  <c r="Z24" i="4"/>
  <c r="Z25" i="4"/>
  <c r="Z26" i="4"/>
  <c r="Z27" i="4"/>
  <c r="Z28" i="4"/>
  <c r="Z29" i="4"/>
  <c r="Z30" i="4"/>
  <c r="Z31" i="4"/>
  <c r="Z32" i="4"/>
  <c r="Z33" i="4"/>
  <c r="Z34" i="4"/>
  <c r="Z8" i="4"/>
  <c r="Z7" i="4"/>
  <c r="Z6" i="4"/>
  <c r="X6" i="4"/>
  <c r="X7" i="4"/>
  <c r="X8" i="4"/>
  <c r="X9" i="4"/>
  <c r="X10" i="4"/>
  <c r="X11" i="4"/>
  <c r="X12" i="4"/>
  <c r="X13" i="4"/>
  <c r="X14" i="4"/>
  <c r="X15" i="4"/>
  <c r="X16" i="4"/>
  <c r="X17" i="4"/>
  <c r="X18" i="4"/>
  <c r="X19" i="4"/>
  <c r="X20" i="4"/>
  <c r="X21" i="4"/>
  <c r="X22" i="4"/>
  <c r="X23" i="4"/>
  <c r="X24" i="4"/>
  <c r="X25" i="4"/>
  <c r="X26" i="4"/>
  <c r="X27" i="4"/>
  <c r="X28" i="4"/>
  <c r="X29" i="4"/>
  <c r="X30" i="4"/>
  <c r="X31" i="4"/>
  <c r="X32" i="4"/>
  <c r="X33" i="4"/>
  <c r="X34" i="4"/>
  <c r="P7" i="4"/>
  <c r="P8" i="4"/>
  <c r="P9" i="4"/>
  <c r="P10" i="4"/>
  <c r="P11" i="4"/>
  <c r="P12" i="4"/>
  <c r="P13" i="4"/>
  <c r="P14" i="4"/>
  <c r="P15" i="4"/>
  <c r="P16" i="4"/>
  <c r="P17" i="4"/>
  <c r="P18" i="4"/>
  <c r="P19" i="4"/>
  <c r="P20" i="4"/>
  <c r="P21" i="4"/>
  <c r="P22" i="4"/>
  <c r="P23" i="4"/>
  <c r="P24" i="4"/>
  <c r="P25" i="4"/>
  <c r="P26" i="4"/>
  <c r="P27" i="4"/>
  <c r="P28" i="4"/>
  <c r="P29" i="4"/>
  <c r="P30" i="4"/>
  <c r="P31" i="4"/>
  <c r="P32" i="4"/>
  <c r="P33" i="4"/>
  <c r="P34" i="4"/>
  <c r="P6" i="4"/>
  <c r="J8" i="4"/>
  <c r="I6" i="4" l="1"/>
  <c r="I7" i="4"/>
  <c r="I8" i="4"/>
  <c r="I9" i="4"/>
  <c r="H10" i="4"/>
  <c r="I10" i="4" s="1"/>
  <c r="H11" i="4"/>
  <c r="I11" i="4" s="1"/>
  <c r="H12" i="4"/>
  <c r="I12" i="4" s="1"/>
  <c r="H13" i="4"/>
  <c r="I13" i="4" s="1"/>
  <c r="H14" i="4"/>
  <c r="I14" i="4" s="1"/>
  <c r="H15" i="4"/>
  <c r="I15" i="4" s="1"/>
  <c r="H16" i="4"/>
  <c r="I16" i="4" s="1"/>
  <c r="H17" i="4"/>
  <c r="I17" i="4" s="1"/>
  <c r="H18" i="4"/>
  <c r="I18" i="4" s="1"/>
  <c r="H19" i="4"/>
  <c r="I19" i="4" s="1"/>
  <c r="H20" i="4"/>
  <c r="I20" i="4" s="1"/>
  <c r="H21" i="4"/>
  <c r="I21" i="4" s="1"/>
  <c r="H22" i="4"/>
  <c r="I22" i="4" s="1"/>
  <c r="H23" i="4"/>
  <c r="I23" i="4" s="1"/>
  <c r="H24" i="4"/>
  <c r="I24" i="4" s="1"/>
  <c r="H25" i="4"/>
  <c r="I25" i="4" s="1"/>
  <c r="H26" i="4"/>
  <c r="I26" i="4" s="1"/>
  <c r="H27" i="4"/>
  <c r="I27" i="4" s="1"/>
  <c r="H28" i="4"/>
  <c r="I28" i="4" s="1"/>
  <c r="H29" i="4"/>
  <c r="I29" i="4" s="1"/>
  <c r="H30" i="4"/>
  <c r="I30" i="4" s="1"/>
  <c r="H31" i="4"/>
  <c r="I31" i="4" s="1"/>
  <c r="H32" i="4"/>
  <c r="I32" i="4" s="1"/>
  <c r="H33" i="4"/>
  <c r="I33" i="4" s="1"/>
  <c r="H34" i="4"/>
  <c r="I34" i="4" s="1"/>
  <c r="J6" i="4" l="1"/>
  <c r="J34" i="4"/>
  <c r="J33" i="4"/>
  <c r="J32" i="4"/>
  <c r="J31" i="4"/>
  <c r="F38" i="3" l="1"/>
  <c r="F37" i="3"/>
  <c r="F27" i="3"/>
  <c r="J7" i="4"/>
  <c r="A5" i="8"/>
  <c r="A4" i="8"/>
  <c r="J9" i="4" l="1"/>
  <c r="J10" i="4"/>
  <c r="J11" i="4"/>
  <c r="J12" i="4"/>
  <c r="J13" i="4"/>
  <c r="J14" i="4"/>
  <c r="J15" i="4"/>
  <c r="J16" i="4"/>
  <c r="J17" i="4"/>
  <c r="J18" i="4"/>
  <c r="J19" i="4"/>
  <c r="J20" i="4"/>
  <c r="J21" i="4"/>
  <c r="J22" i="4"/>
  <c r="J23" i="4"/>
  <c r="J24" i="4"/>
  <c r="J25" i="4"/>
  <c r="J26" i="4"/>
  <c r="J27" i="4"/>
  <c r="J28" i="4"/>
  <c r="J29" i="4"/>
  <c r="J30" i="4"/>
  <c r="C33" i="6" l="1"/>
  <c r="C32" i="6"/>
  <c r="C31" i="6"/>
  <c r="C30" i="6"/>
  <c r="C29" i="6"/>
  <c r="C28" i="6"/>
  <c r="C27" i="6"/>
  <c r="C26" i="6"/>
  <c r="C25" i="6"/>
  <c r="C24" i="6"/>
  <c r="C23" i="6"/>
  <c r="C22" i="6"/>
  <c r="C21" i="6"/>
  <c r="C20" i="6"/>
  <c r="C19" i="6"/>
  <c r="C18" i="6"/>
  <c r="C17" i="6"/>
  <c r="C16" i="6"/>
  <c r="C15" i="6"/>
  <c r="C14" i="6"/>
  <c r="C13" i="6"/>
  <c r="C12" i="6"/>
  <c r="C11" i="6"/>
  <c r="C10" i="6"/>
  <c r="C9" i="6"/>
  <c r="C8" i="6"/>
  <c r="C7" i="6"/>
  <c r="C6" i="6"/>
</calcChain>
</file>

<file path=xl/comments1.xml><?xml version="1.0" encoding="utf-8"?>
<comments xmlns="http://schemas.openxmlformats.org/spreadsheetml/2006/main">
  <authors>
    <author>Steffen Leps</author>
  </authors>
  <commentList>
    <comment ref="A9" authorId="0" shapeId="0">
      <text>
        <r>
          <rPr>
            <b/>
            <sz val="9"/>
            <color indexed="81"/>
            <rFont val="Segoe UI"/>
            <family val="2"/>
          </rPr>
          <t>Steffen Leps:</t>
        </r>
        <r>
          <rPr>
            <sz val="9"/>
            <color indexed="81"/>
            <rFont val="Segoe UI"/>
            <family val="2"/>
          </rPr>
          <t xml:space="preserve">
Bitte eine der beiden Möglichkeiten ankreuzen!</t>
        </r>
      </text>
    </comment>
  </commentList>
</comments>
</file>

<file path=xl/comments2.xml><?xml version="1.0" encoding="utf-8"?>
<comments xmlns="http://schemas.openxmlformats.org/spreadsheetml/2006/main">
  <authors>
    <author>Sabrina Kessler</author>
  </authors>
  <commentList>
    <comment ref="L5" authorId="0" shapeId="0">
      <text>
        <r>
          <rPr>
            <b/>
            <sz val="9"/>
            <color indexed="81"/>
            <rFont val="Segoe UI"/>
            <family val="2"/>
          </rPr>
          <t>Sabrina Kessler:</t>
        </r>
        <r>
          <rPr>
            <sz val="9"/>
            <color indexed="81"/>
            <rFont val="Segoe UI"/>
            <family val="2"/>
          </rPr>
          <t xml:space="preserve">
EN - Einzelentsorgungsnachweis
über 20 t gefährlicher Abfall und Jahr</t>
        </r>
      </text>
    </comment>
    <comment ref="M5" authorId="0" shapeId="0">
      <text>
        <r>
          <rPr>
            <b/>
            <sz val="9"/>
            <color indexed="81"/>
            <rFont val="Segoe UI"/>
            <charset val="1"/>
          </rPr>
          <t>Sabrina Kessler:</t>
        </r>
        <r>
          <rPr>
            <sz val="9"/>
            <color indexed="81"/>
            <rFont val="Segoe UI"/>
            <charset val="1"/>
          </rPr>
          <t xml:space="preserve">
Wird für Abfälle über 20 T und Standort benötigt. 
Der EN regelt die Entsorgung für eine Menge X.
Die Begleitscheine sind für jeden einzelnen Entsorgungsvorgang zu der Menge x. Bedeutet die Begleitscheine ergeben in Summe in etwa die Gesamtmenge des im EN geregelten Entsorgungsvolumens.</t>
        </r>
      </text>
    </comment>
    <comment ref="N5" authorId="0" shapeId="0">
      <text>
        <r>
          <rPr>
            <b/>
            <sz val="9"/>
            <color indexed="81"/>
            <rFont val="Segoe UI"/>
            <family val="2"/>
          </rPr>
          <t>Sabrina Kessler:</t>
        </r>
        <r>
          <rPr>
            <sz val="9"/>
            <color indexed="81"/>
            <rFont val="Segoe UI"/>
            <family val="2"/>
          </rPr>
          <t xml:space="preserve">
SN = Sammelentsorgungsnachweis
unter 20 t / Standort und Jahr</t>
        </r>
      </text>
    </comment>
    <comment ref="O5" authorId="0" shapeId="0">
      <text>
        <r>
          <rPr>
            <b/>
            <sz val="9"/>
            <color indexed="81"/>
            <rFont val="Segoe UI"/>
            <family val="2"/>
          </rPr>
          <t xml:space="preserve">Sabrina Kessler
ÜS - Übernahmeschein
</t>
        </r>
      </text>
    </comment>
    <comment ref="W5" authorId="0" shapeId="0">
      <text>
        <r>
          <rPr>
            <b/>
            <sz val="9"/>
            <color indexed="81"/>
            <rFont val="Segoe UI"/>
            <family val="2"/>
          </rPr>
          <t>Sabrina Kessler:</t>
        </r>
        <r>
          <rPr>
            <sz val="9"/>
            <color indexed="81"/>
            <rFont val="Segoe UI"/>
            <family val="2"/>
          </rPr>
          <t xml:space="preserve">
D oder R Verfahren gemäß Anlage 1 und 2 KrWG - geht aus Belegen hervor</t>
        </r>
      </text>
    </comment>
  </commentList>
</comments>
</file>

<file path=xl/sharedStrings.xml><?xml version="1.0" encoding="utf-8"?>
<sst xmlns="http://schemas.openxmlformats.org/spreadsheetml/2006/main" count="407" uniqueCount="244">
  <si>
    <t>Bezeichnung</t>
  </si>
  <si>
    <t>Entsorger</t>
  </si>
  <si>
    <t>Beton</t>
  </si>
  <si>
    <t>Kunststoff</t>
  </si>
  <si>
    <t>Beschreibung</t>
  </si>
  <si>
    <t>m³</t>
  </si>
  <si>
    <t>Anzahl Behälter/
Container</t>
  </si>
  <si>
    <t>Gesamtpreis</t>
  </si>
  <si>
    <t>15 01 06</t>
  </si>
  <si>
    <t>17 01 03</t>
  </si>
  <si>
    <t>17 08 02</t>
  </si>
  <si>
    <t>Beförderer</t>
  </si>
  <si>
    <t>Nummer der Wiegenote / Lieferscheine</t>
  </si>
  <si>
    <t>*gefährlicher Abfall - Dokumentation ist zu prüfen</t>
  </si>
  <si>
    <t>17 02 04*</t>
  </si>
  <si>
    <t>17 06 03*</t>
  </si>
  <si>
    <t>anderes Dämmmaterial, das aus gefährlichen Stoffen besteht oder solche Stoffe enthält \r\nBeispiel: KMF -Dämmung - Abfälle (künstliche Mineralfaser)</t>
  </si>
  <si>
    <t>17 06 04</t>
  </si>
  <si>
    <t>Dämmmaterial mit Ausnahme desjenigen, das unter 17 06 01 und 17 06 03 fällt</t>
  </si>
  <si>
    <t>17 06 05*</t>
  </si>
  <si>
    <t>asbesthaltige Baustoffe</t>
  </si>
  <si>
    <t>17 08 01*</t>
  </si>
  <si>
    <t>Baustoffe auf Gipsbasis, die durch gefährliche Stoffe verunreinigt sind</t>
  </si>
  <si>
    <t>Baustoffe auf Gipsbasis mit Ausnahme derjenigen, die unter 17 08 01 fallen - \r\nBeispiele Abfall Entsorgung von: Gips, Gipskartonplatten, Rigips, Gipsputz, Estrich (Gipsbasis) Fermacell, Ytong</t>
  </si>
  <si>
    <t>17 09 01*</t>
  </si>
  <si>
    <t>Bau- und Abbruchabfälle, die Quecksilber enthalten</t>
  </si>
  <si>
    <t>17 09 02*</t>
  </si>
  <si>
    <t>Bau- und Abbruchabfälle, die PCB enthalten (z.B. PCB-haltige Dichtungsmassen, PCB-haltige Bodenbeläge auf Harzbasis, PCB-haltige Isolierverglasungen, PCB-haltige Kondensatoren)</t>
  </si>
  <si>
    <t>17 09 03*</t>
  </si>
  <si>
    <t>sonstige Bau- und Abbruchabfälle (einschließlich gemischte Abfälle), die gefährliche Stoffe enthalten \r\nBeispiel: Brandabfälle (verbrannte Einrichtungsgegenstände wie Möbel, Elektroschrott, Altkleider etc.)</t>
  </si>
  <si>
    <t>17 09 04</t>
  </si>
  <si>
    <t>gemischte Bau- und Abbruchabfälle mit Ausnahme derjenigen, die unter 17 09 01, 17 09 02 und 17 09 03 fallen</t>
  </si>
  <si>
    <t>17 01 02</t>
  </si>
  <si>
    <t>Ziegel</t>
  </si>
  <si>
    <t>Fliesen, Ziegel und Keramik</t>
  </si>
  <si>
    <t>17 01 06*</t>
  </si>
  <si>
    <t>Gemische aus oder getrennte Fraktionen von Beton, Ziegeln, Fliesen und Keramik, die gefährliche Stoffe enthalten</t>
  </si>
  <si>
    <t>17 01 07</t>
  </si>
  <si>
    <t>Gemische aus Beton, Ziegeln, Fliesen und Keramik mit Ausnahme derjenigen, die unter 17 01 06 fallen</t>
  </si>
  <si>
    <t>17 02 01</t>
  </si>
  <si>
    <t>17 02 02</t>
  </si>
  <si>
    <t>Glas</t>
  </si>
  <si>
    <t>17 02 03</t>
  </si>
  <si>
    <t>Glas, Kunststoff und Holz, die gefährliche Stoffe enthalten oder durch gefährliche Stoffe verunreinigt sind</t>
  </si>
  <si>
    <t>17 03 01*</t>
  </si>
  <si>
    <t>kohlenteerhaltige Bitumengemische</t>
  </si>
  <si>
    <t>17 03 02</t>
  </si>
  <si>
    <t>Bitumengemische mit Ausnahme derjenigen, die unter 17 03 01 fallen</t>
  </si>
  <si>
    <t>17 03 03*</t>
  </si>
  <si>
    <t>Kohlenteer und teerhaltige Produkte\r\nBeispiele: Bitumen(teerhaltig), teerhaltige Dachpappe,</t>
  </si>
  <si>
    <t>17 04 01</t>
  </si>
  <si>
    <t>Kupfer, Bronze, Messing</t>
  </si>
  <si>
    <t>17 04 02</t>
  </si>
  <si>
    <t>Aluminium</t>
  </si>
  <si>
    <t>17 04 03</t>
  </si>
  <si>
    <t>Blei</t>
  </si>
  <si>
    <t>17 04 04</t>
  </si>
  <si>
    <t>Zink</t>
  </si>
  <si>
    <t>17 04 05</t>
  </si>
  <si>
    <t>Eisen und Stahl</t>
  </si>
  <si>
    <t>17 04 06</t>
  </si>
  <si>
    <t>Zinn</t>
  </si>
  <si>
    <t>17 04 07</t>
  </si>
  <si>
    <t>gemischte Metalle</t>
  </si>
  <si>
    <t>17 04 09*</t>
  </si>
  <si>
    <t>Metallabfälle, die durch gefährliche Stoffe verunreinigt sind</t>
  </si>
  <si>
    <t>17 04 10*</t>
  </si>
  <si>
    <t>Kabel, die Öl, Kohlenteer oder andere gefährliche Stoffe enthalten</t>
  </si>
  <si>
    <t>17 04 11</t>
  </si>
  <si>
    <t>Kabel mit Ausnahme derjenigen, die unter 17 04 10 fallen</t>
  </si>
  <si>
    <t>17 05 03*</t>
  </si>
  <si>
    <t>Boden und Steine, die gefährliche Stoffe enthalten</t>
  </si>
  <si>
    <t>17 05 04</t>
  </si>
  <si>
    <t>Boden und Steine mit Ausnahme derjenigen, die unter 17 05 03 fallen</t>
  </si>
  <si>
    <t>17 05 05*</t>
  </si>
  <si>
    <t>Baggergut, das gefährliche Stoffe enthält \r\nBeispiele: Ablagerung aus Rückhaltebecken,</t>
  </si>
  <si>
    <t>17 05 06</t>
  </si>
  <si>
    <t>Baggergut mit Ausnahme desjenigen, das unter 17 05 05 fällt</t>
  </si>
  <si>
    <t>17 05 07*</t>
  </si>
  <si>
    <t>Gleisschotter, der gefährliche Stoffe enthält</t>
  </si>
  <si>
    <t>17 05 08</t>
  </si>
  <si>
    <t>Gleisschotter mit Ausnahme desjenigen, der unter 17 05 07 fällt</t>
  </si>
  <si>
    <t>17 06 01*</t>
  </si>
  <si>
    <t>Dämmmaterial, das Asbest enthält</t>
  </si>
  <si>
    <t>17 01 01</t>
  </si>
  <si>
    <t xml:space="preserve">AVV-Nr. </t>
  </si>
  <si>
    <t>15 01 01</t>
  </si>
  <si>
    <t>Pappe - Verpackung</t>
  </si>
  <si>
    <t>15 01 02</t>
  </si>
  <si>
    <t>Kunststoff - Verpackung</t>
  </si>
  <si>
    <t>15 01 03</t>
  </si>
  <si>
    <t>Holzverpackung</t>
  </si>
  <si>
    <t>AVV-Nr</t>
  </si>
  <si>
    <t>Tonnen  [t]</t>
  </si>
  <si>
    <t>Holz (Kat. I-III)</t>
  </si>
  <si>
    <t>gemischte Verpackungen</t>
  </si>
  <si>
    <t>ja</t>
  </si>
  <si>
    <t>Gemisch</t>
  </si>
  <si>
    <t>nein</t>
  </si>
  <si>
    <t>Übersicht Beseitigungs- und Verwertungsverfahren nach Anlage 1 und Anlage 2 KrWG</t>
  </si>
  <si>
    <t>Stand: 03.02.2022</t>
  </si>
  <si>
    <t>Kurztitel</t>
  </si>
  <si>
    <t>Beseitigungs- oder Verwertungsverfahren</t>
  </si>
  <si>
    <t>Verfahren das stoffliches Recycling beinhaltet</t>
  </si>
  <si>
    <t>D 01</t>
  </si>
  <si>
    <t>Ablagerungen in oder auf dem Boden (zum Beispiel Deponien)</t>
  </si>
  <si>
    <t>D 02</t>
  </si>
  <si>
    <t>Behandlung im Boden (zum Beispiel biologischer Abbau von flüssigen oder schlammigen Abfällen im Erdreich)</t>
  </si>
  <si>
    <t>D 03</t>
  </si>
  <si>
    <t>Verpressung (zum Beispiel Verpressung pumpfähiger Abfälle in Bohrlöcher, Salzdome oder natürliche Hohlräume)</t>
  </si>
  <si>
    <t>D 04</t>
  </si>
  <si>
    <t>Oberflächenaufbringung (zum Beispiel Ableitung flüssiger oder schlammiger Abfälle in Gruben, Teiche oder Lagunen)</t>
  </si>
  <si>
    <t>D 05</t>
  </si>
  <si>
    <t>Speziell angelegte Deponien (zum Beispiel Ablagerung in abgedichteten, getrennten Räumen, die gegeneinander und gegen die Umwelt verschlossen und isoliert werden)</t>
  </si>
  <si>
    <t>D 06</t>
  </si>
  <si>
    <t>Einleitung in ein Gewässer mit Ausnahme von Meeren und Ozeanen</t>
  </si>
  <si>
    <t>D 07</t>
  </si>
  <si>
    <t>Einleitung in Meere und Ozeane einschließlich Einbringung in den Meeresboden</t>
  </si>
  <si>
    <t>D 08</t>
  </si>
  <si>
    <t>Biologische Behandlung, die nicht an anderer Stelle in dieser Anlage beschrieben ist und durch die Endverbindungen oder Gemische entstehen, die mit einem der in D 1 bis D 12 aufgeführten Verfahren entsorgt werden</t>
  </si>
  <si>
    <t>D 09</t>
  </si>
  <si>
    <t>Chemisch-physikalische Behandlung, die nicht an anderer Stelle in dieser Anlage beschrieben ist und durch die Endverbindungen oder Gemische entstehen, die mit einem der in D 1 bis D 12 aufgeführten Verfahren entsorgt werden (zum Beispiel Verdampfen, Trocknen, Kalzinieren)</t>
  </si>
  <si>
    <t>D 10</t>
  </si>
  <si>
    <t>Verbrennung an Land</t>
  </si>
  <si>
    <t>D 11</t>
  </si>
  <si>
    <t>Verbrennung auf See</t>
  </si>
  <si>
    <t>D 12</t>
  </si>
  <si>
    <t>Dauerlagerung (zum Beispiel Lagerung von Behältern in einem Bergwerk)</t>
  </si>
  <si>
    <t>D 13</t>
  </si>
  <si>
    <t>Vermengung oder Vermischung vor Anwendung eines der in D 1 bis D 12 aufgeführten Verfahren</t>
  </si>
  <si>
    <t>D 14</t>
  </si>
  <si>
    <t>Neuverpacken vor Anwendung eines der in D 1 bis D 13 aufgeführten Verfahren</t>
  </si>
  <si>
    <t>D 15</t>
  </si>
  <si>
    <t>Lagerung bis zur Anwendung eines der in D 1 bis D 14 aufgeführten Verfahren (ausgenommen zeitweilige Lagerung bis zur Sammlung auf dem Gelände der Entstehung der Abfälle)</t>
  </si>
  <si>
    <t>R 01</t>
  </si>
  <si>
    <t>Hauptverwendung als Brennstoff oder als anderes Mittel der Energieerzeugung</t>
  </si>
  <si>
    <t>R 02</t>
  </si>
  <si>
    <t>Rückgewinnung und Regenerierung von Lösemitteln</t>
  </si>
  <si>
    <t>R 03</t>
  </si>
  <si>
    <t>Recycling und Rückgewinnung organischer Stoffe, die nicht als Lösemittel verwendet werden (einschließlich der Kompostierung und sonstiger biologischer Umwandlungsverfahren)</t>
  </si>
  <si>
    <t>R 04</t>
  </si>
  <si>
    <t>Recycling und Rückgewinnung von Metallen und Metallverbindungen</t>
  </si>
  <si>
    <t>R 05</t>
  </si>
  <si>
    <t>Recycling und Rückgewinnung von anderen anorganischen Stoffen</t>
  </si>
  <si>
    <t>R 06</t>
  </si>
  <si>
    <t>Regenerierung von Säuren und Basen</t>
  </si>
  <si>
    <t>R 07</t>
  </si>
  <si>
    <t>Wiedergewinnung von Bestandteilen, die der Bekämpfung von Verunreinigungen dienen</t>
  </si>
  <si>
    <t>R 08</t>
  </si>
  <si>
    <t>Wiedergewinnung von Katalysatorenbestandteilen</t>
  </si>
  <si>
    <t>R 09</t>
  </si>
  <si>
    <t>Erneute Ölraffination oder andere Wiederverwendungen von Öl</t>
  </si>
  <si>
    <t>R 10</t>
  </si>
  <si>
    <t>Aufbringung auf den Boden zum Nutzen der Landwirtschaft oder zur ökologischen Verbesserung</t>
  </si>
  <si>
    <t>R 11</t>
  </si>
  <si>
    <t>Verwendung von Abfällen, die bei einem der in R 1 bis R 10 aufgeführten Verfahren gewonnen werden</t>
  </si>
  <si>
    <t>R 12</t>
  </si>
  <si>
    <t>Austausch von Abfällen, um sie einem der in R 1 bis R 11 aufgeführten Verfahren zu unterziehen</t>
  </si>
  <si>
    <t>R 13</t>
  </si>
  <si>
    <t>Lagerung von Abfällen bis zur Anwendung eines der in R 1 bis R 12 aufgeführten Verfahren (ausgenommen zeitweilige Lagerung bis zur Sammlung auf dem Gelände der Entstehung der Abfälle)</t>
  </si>
  <si>
    <t>Def. Rec.</t>
  </si>
  <si>
    <t>D</t>
  </si>
  <si>
    <t>Beseitigungsverfahren - gemäß Anlage 1 KrWG</t>
  </si>
  <si>
    <t>R</t>
  </si>
  <si>
    <t>Verwertungsverfahren - gemäß Anlage 2 KrWG</t>
  </si>
  <si>
    <t>Position im LV</t>
  </si>
  <si>
    <t>0,25-1,4</t>
  </si>
  <si>
    <t>15 01 04</t>
  </si>
  <si>
    <t>Metallverpackungen</t>
  </si>
  <si>
    <t>0,7-1,15</t>
  </si>
  <si>
    <t>1,73-3,43</t>
  </si>
  <si>
    <t>0,035-0,1</t>
  </si>
  <si>
    <t>Umrechnungsfaktor [m³] in [t] *</t>
  </si>
  <si>
    <t>*Quelle Umrechnungsfaktoren: https://www.statistik.bayern.de/service/erhebungen/bauen_wohnen/abfall/abfallarten/index.php</t>
  </si>
  <si>
    <t>Gemisch [ja/nein] (füllt sich automatisch)</t>
  </si>
  <si>
    <t xml:space="preserve">technisch Unzumutbar </t>
  </si>
  <si>
    <t>Nicht ausreichend Abstellfläche für die Abfallcontainer, siehe Fotodokumentation anbei.</t>
  </si>
  <si>
    <t>Entsorger der Vorbehandlung</t>
  </si>
  <si>
    <t>Gefährlicher Abfall [ja/nein]</t>
  </si>
  <si>
    <t>siehe Nachweis (Lieferschein, Übernahmeschein) zur Übergabe an Vorsortierungsanalage mit der Nummer xyxyx</t>
  </si>
  <si>
    <t>Abfälle fallen unter die Gewerbeabfallverordnung und müssen getrennt erfasst werden. Ausnahmen hiervon bestehen bei technischer oder wirtschaftlicher Unzumutbarkeit.</t>
  </si>
  <si>
    <t>Ersteller:</t>
  </si>
  <si>
    <t>Geprüft:</t>
  </si>
  <si>
    <t>Freigegeben:</t>
  </si>
  <si>
    <t>Version:</t>
  </si>
  <si>
    <t>Ausgabedatum:</t>
  </si>
  <si>
    <t>Vertraulichkeitsstufe:</t>
  </si>
  <si>
    <t>Sabrina Keßler</t>
  </si>
  <si>
    <t xml:space="preserve">Sabrina Keßler </t>
  </si>
  <si>
    <t xml:space="preserve">Ausdrucke des Managementhandbuches werden nicht aktualisiert! </t>
  </si>
  <si>
    <t>Nur die elektronische Version gibt den aktuellen Stand wieder</t>
  </si>
  <si>
    <t>Managementhandbuch</t>
  </si>
  <si>
    <t>HAMBURG WASSER</t>
  </si>
  <si>
    <t>Umrechnungsfaktor</t>
  </si>
  <si>
    <t>0,13-0,17</t>
  </si>
  <si>
    <t>-</t>
  </si>
  <si>
    <t>Begründung Unzumutbarkeit nach GewAbfV, wenn Spalte I = ja</t>
  </si>
  <si>
    <t>Umrechnungsfaktor [m³] in [t]</t>
  </si>
  <si>
    <t>Zeitraum der Dokumentation</t>
  </si>
  <si>
    <t xml:space="preserve">VON: </t>
  </si>
  <si>
    <t>BIS</t>
  </si>
  <si>
    <r>
      <rPr>
        <b/>
        <sz val="11"/>
        <color theme="1"/>
        <rFont val="Arial"/>
        <family val="2"/>
      </rPr>
      <t xml:space="preserve">Zusammensetzung des Gemisches </t>
    </r>
    <r>
      <rPr>
        <sz val="11"/>
        <color theme="1"/>
        <rFont val="Arial"/>
        <family val="2"/>
      </rPr>
      <t xml:space="preserve">
(Welche Baumaterialien wurden in dem Gemisch erfasst)</t>
    </r>
  </si>
  <si>
    <r>
      <t xml:space="preserve">Vorbehandlung oder Aufbereitungsanlage 
</t>
    </r>
    <r>
      <rPr>
        <sz val="11"/>
        <color theme="1"/>
        <rFont val="Arial"/>
        <family val="2"/>
      </rPr>
      <t>(Name und Adresse der Anlage)</t>
    </r>
  </si>
  <si>
    <r>
      <t>§ 3 KrWG Abs. Nr. 25:</t>
    </r>
    <r>
      <rPr>
        <i/>
        <sz val="11"/>
        <color theme="1"/>
        <rFont val="Arial"/>
        <family val="2"/>
      </rPr>
      <t xml:space="preserve"> Recycling im Sinne dieses Gesetzes ist jedes Verwertungsverfahren, durch das Abfälle zu Erzeugnissen,
Materialien oder Stoffen entweder für den ursprünglichen Zweck oder für andere Zwecke aufbereitet werden;
es schließt die Aufbereitung organischer Materialien ein, nicht aber die energetische Verwertung und die
Aufbereitung zu Materialien, die für die Verwendung als Brennstoff oder zur Verfüllung bestimmt sind.</t>
    </r>
  </si>
  <si>
    <t>Übersicht der relevanten Abfälle nach GewAbfV § 8</t>
  </si>
  <si>
    <t>Beförderernummer</t>
  </si>
  <si>
    <t>Entsorgernummer</t>
  </si>
  <si>
    <t xml:space="preserve">Alle weiteren Abfälle sind für die Mengen und Massenerhebung mit zu dokumentieren um aussagefähig bzgl. der Baustellen zu sein, damit wir hier unsere Abfallerzeugerpflichten erfüllen </t>
  </si>
  <si>
    <t>Begründung Unzumutbarkeit nach GewAbfV in der "Abfallbilanz_Baustelle"</t>
  </si>
  <si>
    <t xml:space="preserve">Abfallbezeichnung </t>
  </si>
  <si>
    <t>ÜS-Nummer</t>
  </si>
  <si>
    <t>Verwertungsverfahren</t>
  </si>
  <si>
    <t>14.01.2021</t>
  </si>
  <si>
    <t xml:space="preserve">Bei dieser Dokumentation der Abfallsituation handelt es sich um die </t>
  </si>
  <si>
    <t>Erstdokumentation</t>
  </si>
  <si>
    <t>Folgedokumentation</t>
  </si>
  <si>
    <t>Diese Dokumentation ist gültig ab dem:</t>
  </si>
  <si>
    <t xml:space="preserve">Firma (Name / Gesellschaftsform): </t>
  </si>
  <si>
    <t xml:space="preserve">Adresse: </t>
  </si>
  <si>
    <t xml:space="preserve">E-Mail Ansprechpartner: </t>
  </si>
  <si>
    <t>Telefon Ansprechpartner:</t>
  </si>
  <si>
    <t>für unseren Baustelle. Sie wird laufend aktualisiert.</t>
  </si>
  <si>
    <t xml:space="preserve">Baustelle (Name): </t>
  </si>
  <si>
    <t>SAP-Baustellennummer:</t>
  </si>
  <si>
    <t xml:space="preserve">Neben dem Stammdatenblatt enthält diese Dokumentation gemäß § 3 Abs. 3 &amp; § 8 Abs.3 GewAbfV folgende Inhalte:
- Übersicht der derzeitigen Entsorgungssituation (siehe nächstes Tabellenblatt), inklusive: Für das Abweichen von der Pflicht zur getrennten Sammlung: Darlegung der technischen Unmöglichkeit und / oder der wirtschaftlichen Unzumutbarkeit
- Lagepläne, Lichtbilder der Stellplätze der Abfallbehälter (zwingend anzugeben bei unzureichenden Platzverhältnissen und gemischter Erfassung)
- Praxisbelege, wie Liefer- Wiegescheine oder Rechnungen der Entsorgungsbetriebe
</t>
  </si>
  <si>
    <t>Intern</t>
  </si>
  <si>
    <t>Eckhard Heck</t>
  </si>
  <si>
    <r>
      <rPr>
        <b/>
        <sz val="11"/>
        <color theme="1"/>
        <rFont val="Arial"/>
        <family val="2"/>
      </rPr>
      <t>wirtschaftliche unzumutbar</t>
    </r>
    <r>
      <rPr>
        <sz val="11"/>
        <color theme="1"/>
        <rFont val="Arial"/>
        <family val="2"/>
      </rPr>
      <t xml:space="preserve"> (Schleswigholstein und Hamburg mind. 1,5 fache des herkömmlichen Entsorgungspreises)</t>
    </r>
  </si>
  <si>
    <t>Ansprechpartner:</t>
  </si>
  <si>
    <r>
      <rPr>
        <b/>
        <sz val="14"/>
        <color theme="1"/>
        <rFont val="Arial"/>
        <family val="2"/>
      </rPr>
      <t xml:space="preserve">Dokumentation gemäß § 3 Absatz 3 und 
§ 8 Abs. 3 Gewerbeabfallverordnung (GewAbfV) </t>
    </r>
    <r>
      <rPr>
        <sz val="11"/>
        <color theme="1"/>
        <rFont val="Arial"/>
        <family val="2"/>
      </rPr>
      <t xml:space="preserve">
</t>
    </r>
    <r>
      <rPr>
        <b/>
        <sz val="14"/>
        <color theme="1"/>
        <rFont val="Arial"/>
        <family val="2"/>
      </rPr>
      <t>Stammdatenblatt</t>
    </r>
    <r>
      <rPr>
        <sz val="11"/>
        <color theme="1"/>
        <rFont val="Arial"/>
        <family val="2"/>
      </rPr>
      <t xml:space="preserve">
Nachfolgende Dokumentation stellt das Abfallaufkommen und die Entsorgung der Bau- und Abbruchabfälle unseres Unternehmens an der unten aufgeführten Baustelle dar. 
</t>
    </r>
  </si>
  <si>
    <t>2.0</t>
  </si>
  <si>
    <t>Datum Entsorgungsnachweis</t>
  </si>
  <si>
    <t>Belegdatum (Wiegenote / Lieferschein)</t>
  </si>
  <si>
    <t xml:space="preserve">SN - Nummer </t>
  </si>
  <si>
    <t>EN-Nummer</t>
  </si>
  <si>
    <t>Gefährliche Abfälle</t>
  </si>
  <si>
    <t>Begründung für energetische Verwertung oder Beseitigung (R 01 und D-Verfahren)</t>
  </si>
  <si>
    <t>&lt; 20 T pro Standort und Jahr</t>
  </si>
  <si>
    <t>&gt; 20 T pro Standort und Jahr</t>
  </si>
  <si>
    <t>Begründung entweder technische oder wirtschaftliche Unzumutbarkeit</t>
  </si>
  <si>
    <t xml:space="preserve">Angabe lt. Übernahmeschein </t>
  </si>
  <si>
    <t>/ Wiegenote</t>
  </si>
  <si>
    <t xml:space="preserve">Begleitschein-Nr. </t>
  </si>
  <si>
    <t>Spalte1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</si>
</sst>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407]d/\ mmmm\ yyyy;@"/>
  </numFmts>
  <fonts count="28"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1"/>
      <color rgb="FF3F3F3F"/>
      <name val="Calibri"/>
      <family val="2"/>
      <scheme val="minor"/>
    </font>
    <font>
      <b/>
      <sz val="11"/>
      <color theme="1"/>
      <name val="Calibri"/>
      <family val="2"/>
      <scheme val="minor"/>
    </font>
    <font>
      <sz val="11"/>
      <color theme="1"/>
      <name val="Arial"/>
      <family val="2"/>
    </font>
    <font>
      <b/>
      <sz val="11"/>
      <color theme="1"/>
      <name val="Arial"/>
      <family val="2"/>
    </font>
    <font>
      <b/>
      <sz val="11"/>
      <name val="Arial"/>
      <family val="2"/>
    </font>
    <font>
      <u/>
      <sz val="11"/>
      <color theme="10"/>
      <name val="Calibri"/>
      <family val="2"/>
      <scheme val="minor"/>
    </font>
    <font>
      <sz val="10"/>
      <name val="Arial"/>
      <family val="2"/>
    </font>
    <font>
      <b/>
      <u/>
      <sz val="11"/>
      <color theme="1"/>
      <name val="Calibri"/>
      <family val="2"/>
      <scheme val="minor"/>
    </font>
    <font>
      <i/>
      <sz val="11"/>
      <color theme="1"/>
      <name val="Arial"/>
      <family val="2"/>
    </font>
    <font>
      <b/>
      <sz val="16"/>
      <name val="Arial"/>
      <family val="2"/>
    </font>
    <font>
      <b/>
      <sz val="16"/>
      <color theme="2" tint="-0.499984740745262"/>
      <name val="Arial"/>
      <family val="2"/>
    </font>
    <font>
      <b/>
      <sz val="12"/>
      <color theme="2" tint="-0.499984740745262"/>
      <name val="Arial"/>
      <family val="2"/>
    </font>
    <font>
      <b/>
      <sz val="12"/>
      <color theme="1"/>
      <name val="Arial"/>
      <family val="2"/>
    </font>
    <font>
      <sz val="12"/>
      <color theme="1"/>
      <name val="Arial"/>
      <family val="2"/>
    </font>
    <font>
      <sz val="12"/>
      <name val="Arial"/>
      <family val="2"/>
    </font>
    <font>
      <sz val="10"/>
      <color theme="1"/>
      <name val="Arial"/>
      <family val="2"/>
    </font>
    <font>
      <sz val="11"/>
      <color theme="0"/>
      <name val="Arial"/>
      <family val="2"/>
    </font>
    <font>
      <b/>
      <sz val="11"/>
      <color theme="0"/>
      <name val="Arial"/>
      <family val="2"/>
    </font>
    <font>
      <b/>
      <u/>
      <sz val="11"/>
      <color theme="1"/>
      <name val="Arial"/>
      <family val="2"/>
    </font>
    <font>
      <sz val="9"/>
      <color indexed="81"/>
      <name val="Segoe UI"/>
      <family val="2"/>
    </font>
    <font>
      <b/>
      <sz val="9"/>
      <color indexed="81"/>
      <name val="Segoe UI"/>
      <family val="2"/>
    </font>
    <font>
      <b/>
      <sz val="14"/>
      <color theme="1"/>
      <name val="Arial"/>
      <family val="2"/>
    </font>
    <font>
      <sz val="9"/>
      <color indexed="81"/>
      <name val="Segoe UI"/>
      <charset val="1"/>
    </font>
    <font>
      <b/>
      <sz val="9"/>
      <color indexed="81"/>
      <name val="Segoe UI"/>
      <charset val="1"/>
    </font>
  </fonts>
  <fills count="15">
    <fill>
      <patternFill patternType="none"/>
    </fill>
    <fill>
      <patternFill patternType="gray125"/>
    </fill>
    <fill>
      <patternFill patternType="solid">
        <fgColor rgb="FFF2F2F2"/>
      </patternFill>
    </fill>
    <fill>
      <patternFill patternType="solid">
        <fgColor rgb="FFFFC000"/>
        <bgColor indexed="64"/>
      </patternFill>
    </fill>
    <fill>
      <patternFill patternType="solid">
        <fgColor rgb="FFFFFFFF"/>
        <bgColor indexed="64"/>
      </patternFill>
    </fill>
    <fill>
      <patternFill patternType="solid">
        <fgColor theme="4"/>
        <bgColor indexed="64"/>
      </patternFill>
    </fill>
    <fill>
      <patternFill patternType="solid">
        <fgColor rgb="FF0053A1"/>
        <bgColor indexed="64"/>
      </patternFill>
    </fill>
    <fill>
      <patternFill patternType="solid">
        <fgColor theme="0" tint="-0.14999847407452621"/>
        <bgColor indexed="64"/>
      </patternFill>
    </fill>
    <fill>
      <patternFill patternType="solid">
        <fgColor rgb="FFF59A00"/>
        <bgColor indexed="64"/>
      </patternFill>
    </fill>
    <fill>
      <patternFill patternType="solid">
        <fgColor theme="8" tint="0.79998168889431442"/>
        <bgColor indexed="64"/>
      </patternFill>
    </fill>
    <fill>
      <patternFill patternType="solid">
        <fgColor rgb="FF94C11C"/>
        <bgColor indexed="64"/>
      </patternFill>
    </fill>
    <fill>
      <patternFill patternType="solid">
        <fgColor rgb="FF009FE3"/>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rgb="FF92D050"/>
        <bgColor indexed="64"/>
      </patternFill>
    </fill>
  </fills>
  <borders count="86">
    <border>
      <left/>
      <right/>
      <top/>
      <bottom/>
      <diagonal/>
    </border>
    <border>
      <left style="thin">
        <color rgb="FF3F3F3F"/>
      </left>
      <right style="thin">
        <color rgb="FF3F3F3F"/>
      </right>
      <top style="thin">
        <color rgb="FF3F3F3F"/>
      </top>
      <bottom style="thin">
        <color rgb="FF3F3F3F"/>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right/>
      <top/>
      <bottom style="medium">
        <color rgb="FFF4F4F4"/>
      </bottom>
      <diagonal/>
    </border>
    <border>
      <left style="thin">
        <color indexed="64"/>
      </left>
      <right style="thin">
        <color indexed="64"/>
      </right>
      <top style="thin">
        <color indexed="64"/>
      </top>
      <bottom style="thin">
        <color indexed="64"/>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theme="1"/>
      </left>
      <right style="thin">
        <color theme="1"/>
      </right>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3F3F3F"/>
      </left>
      <right/>
      <top/>
      <bottom style="thin">
        <color rgb="FF3F3F3F"/>
      </bottom>
      <diagonal/>
    </border>
    <border>
      <left style="medium">
        <color indexed="64"/>
      </left>
      <right style="thin">
        <color rgb="FF3F3F3F"/>
      </right>
      <top/>
      <bottom style="thin">
        <color rgb="FF3F3F3F"/>
      </bottom>
      <diagonal/>
    </border>
    <border>
      <left style="thin">
        <color rgb="FF3F3F3F"/>
      </left>
      <right style="medium">
        <color indexed="64"/>
      </right>
      <top/>
      <bottom style="thin">
        <color rgb="FF3F3F3F"/>
      </bottom>
      <diagonal/>
    </border>
    <border>
      <left style="thin">
        <color theme="1"/>
      </left>
      <right/>
      <top/>
      <bottom style="thin">
        <color theme="1"/>
      </bottom>
      <diagonal/>
    </border>
    <border>
      <left style="medium">
        <color indexed="64"/>
      </left>
      <right style="thin">
        <color theme="1"/>
      </right>
      <top style="medium">
        <color indexed="64"/>
      </top>
      <bottom style="medium">
        <color indexed="64"/>
      </bottom>
      <diagonal/>
    </border>
    <border>
      <left style="thin">
        <color rgb="FF3F3F3F"/>
      </left>
      <right/>
      <top style="medium">
        <color indexed="64"/>
      </top>
      <bottom style="medium">
        <color indexed="64"/>
      </bottom>
      <diagonal/>
    </border>
    <border>
      <left style="medium">
        <color indexed="64"/>
      </left>
      <right style="thin">
        <color rgb="FF3F3F3F"/>
      </right>
      <top style="medium">
        <color indexed="64"/>
      </top>
      <bottom style="medium">
        <color indexed="64"/>
      </bottom>
      <diagonal/>
    </border>
    <border>
      <left style="thin">
        <color rgb="FF3F3F3F"/>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theme="1"/>
      </right>
      <top/>
      <bottom style="thin">
        <color theme="1"/>
      </bottom>
      <diagonal/>
    </border>
    <border>
      <left style="thin">
        <color theme="1"/>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3F3F3F"/>
      </right>
      <top/>
      <bottom style="thin">
        <color rgb="FF3F3F3F"/>
      </bottom>
      <diagonal/>
    </border>
    <border>
      <left/>
      <right style="thin">
        <color rgb="FF3F3F3F"/>
      </right>
      <top style="thin">
        <color rgb="FF3F3F3F"/>
      </top>
      <bottom style="thin">
        <color rgb="FF3F3F3F"/>
      </bottom>
      <diagonal/>
    </border>
    <border>
      <left/>
      <right style="thin">
        <color rgb="FF3F3F3F"/>
      </right>
      <top style="thin">
        <color rgb="FF3F3F3F"/>
      </top>
      <bottom style="medium">
        <color indexed="64"/>
      </bottom>
      <diagonal/>
    </border>
    <border>
      <left style="thin">
        <color rgb="FF3F3F3F"/>
      </left>
      <right/>
      <top style="thin">
        <color rgb="FF3F3F3F"/>
      </top>
      <bottom style="thin">
        <color rgb="FF3F3F3F"/>
      </bottom>
      <diagonal/>
    </border>
    <border>
      <left style="thin">
        <color rgb="FF3F3F3F"/>
      </left>
      <right/>
      <top style="thin">
        <color rgb="FF3F3F3F"/>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diagonal/>
    </border>
    <border>
      <left style="thin">
        <color theme="1"/>
      </left>
      <right style="medium">
        <color indexed="64"/>
      </right>
      <top style="thin">
        <color theme="1"/>
      </top>
      <bottom/>
      <diagonal/>
    </border>
    <border>
      <left style="medium">
        <color indexed="64"/>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rgb="FF3F3F3F"/>
      </bottom>
      <diagonal/>
    </border>
    <border>
      <left style="medium">
        <color indexed="64"/>
      </left>
      <right/>
      <top style="thin">
        <color rgb="FF3F3F3F"/>
      </top>
      <bottom style="thin">
        <color rgb="FF3F3F3F"/>
      </bottom>
      <diagonal/>
    </border>
    <border>
      <left style="medium">
        <color indexed="64"/>
      </left>
      <right/>
      <top style="thin">
        <color rgb="FF3F3F3F"/>
      </top>
      <bottom style="medium">
        <color indexed="64"/>
      </bottom>
      <diagonal/>
    </border>
    <border>
      <left/>
      <right style="medium">
        <color indexed="64"/>
      </right>
      <top/>
      <bottom style="thin">
        <color rgb="FF3F3F3F"/>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theme="1"/>
      </right>
      <top/>
      <bottom style="medium">
        <color indexed="64"/>
      </bottom>
      <diagonal/>
    </border>
    <border>
      <left style="thin">
        <color theme="1"/>
      </left>
      <right style="thin">
        <color theme="1"/>
      </right>
      <top/>
      <bottom style="medium">
        <color indexed="64"/>
      </bottom>
      <diagonal/>
    </border>
    <border>
      <left/>
      <right style="thin">
        <color theme="1"/>
      </right>
      <top style="thin">
        <color theme="1"/>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rgb="FF3F3F3F"/>
      </right>
      <top style="medium">
        <color indexed="64"/>
      </top>
      <bottom style="medium">
        <color indexed="64"/>
      </bottom>
      <diagonal/>
    </border>
    <border>
      <left style="thin">
        <color theme="1"/>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thin">
        <color rgb="FF3F3F3F"/>
      </bottom>
      <diagonal/>
    </border>
    <border>
      <left style="medium">
        <color indexed="64"/>
      </left>
      <right style="medium">
        <color indexed="64"/>
      </right>
      <top style="thin">
        <color rgb="FF3F3F3F"/>
      </top>
      <bottom style="thin">
        <color rgb="FF3F3F3F"/>
      </bottom>
      <diagonal/>
    </border>
    <border>
      <left style="medium">
        <color indexed="64"/>
      </left>
      <right style="medium">
        <color indexed="64"/>
      </right>
      <top style="thin">
        <color rgb="FF3F3F3F"/>
      </top>
      <bottom/>
      <diagonal/>
    </border>
    <border>
      <left style="medium">
        <color indexed="64"/>
      </left>
      <right style="medium">
        <color indexed="64"/>
      </right>
      <top style="thin">
        <color rgb="FF3F3F3F"/>
      </top>
      <bottom style="medium">
        <color indexed="64"/>
      </bottom>
      <diagonal/>
    </border>
  </borders>
  <cellStyleXfs count="8">
    <xf numFmtId="0" fontId="0" fillId="0" borderId="0"/>
    <xf numFmtId="0" fontId="4" fillId="2" borderId="1" applyNumberFormat="0" applyAlignment="0" applyProtection="0"/>
    <xf numFmtId="0" fontId="9" fillId="0" borderId="0" applyNumberFormat="0" applyFill="0" applyBorder="0" applyAlignment="0" applyProtection="0"/>
    <xf numFmtId="0" fontId="10" fillId="0" borderId="0"/>
    <xf numFmtId="0" fontId="3" fillId="0" borderId="0"/>
    <xf numFmtId="0" fontId="2" fillId="0" borderId="0"/>
    <xf numFmtId="0" fontId="1" fillId="0" borderId="0"/>
    <xf numFmtId="44" fontId="6" fillId="0" borderId="0" applyFont="0" applyFill="0" applyBorder="0" applyAlignment="0" applyProtection="0"/>
  </cellStyleXfs>
  <cellXfs count="226">
    <xf numFmtId="0" fontId="0" fillId="0" borderId="0" xfId="0"/>
    <xf numFmtId="0" fontId="9" fillId="4" borderId="8" xfId="2" applyFill="1" applyBorder="1" applyAlignment="1">
      <alignment horizontal="left" vertical="center" wrapText="1" indent="2"/>
    </xf>
    <xf numFmtId="0" fontId="0" fillId="0" borderId="0" xfId="0" applyAlignment="1">
      <alignment wrapText="1"/>
    </xf>
    <xf numFmtId="0" fontId="11" fillId="0" borderId="0" xfId="4" applyFont="1"/>
    <xf numFmtId="0" fontId="3" fillId="0" borderId="0" xfId="4" applyFont="1"/>
    <xf numFmtId="0" fontId="5" fillId="0" borderId="0" xfId="4" applyFont="1" applyAlignment="1">
      <alignment textRotation="45"/>
    </xf>
    <xf numFmtId="0" fontId="3" fillId="0" borderId="0" xfId="4"/>
    <xf numFmtId="0" fontId="3" fillId="0" borderId="0" xfId="4" applyAlignment="1">
      <alignment wrapText="1"/>
    </xf>
    <xf numFmtId="0" fontId="9" fillId="4" borderId="0" xfId="2" applyFill="1" applyBorder="1" applyAlignment="1">
      <alignment horizontal="left" vertical="center" wrapText="1" indent="2"/>
    </xf>
    <xf numFmtId="0" fontId="0" fillId="0" borderId="0" xfId="0" applyAlignment="1">
      <alignment horizontal="center" wrapText="1"/>
    </xf>
    <xf numFmtId="0" fontId="6" fillId="0" borderId="14"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0" fillId="0" borderId="0" xfId="3" applyAlignment="1"/>
    <xf numFmtId="0" fontId="14" fillId="0" borderId="0" xfId="3" applyFont="1" applyAlignment="1">
      <alignment horizontal="left" vertical="center" wrapText="1"/>
    </xf>
    <xf numFmtId="0" fontId="14" fillId="0" borderId="0" xfId="3" applyFont="1" applyAlignment="1">
      <alignment horizontal="left" vertical="center"/>
    </xf>
    <xf numFmtId="0" fontId="10" fillId="0" borderId="0" xfId="3" applyAlignment="1">
      <alignment horizontal="center"/>
    </xf>
    <xf numFmtId="0" fontId="15" fillId="0" borderId="0" xfId="3" applyFont="1" applyAlignment="1">
      <alignment vertical="center"/>
    </xf>
    <xf numFmtId="0" fontId="10" fillId="0" borderId="0" xfId="3"/>
    <xf numFmtId="49" fontId="16" fillId="0" borderId="0" xfId="3" applyNumberFormat="1" applyFont="1" applyAlignment="1">
      <alignment vertical="center"/>
    </xf>
    <xf numFmtId="49" fontId="17" fillId="0" borderId="0" xfId="3" applyNumberFormat="1" applyFont="1"/>
    <xf numFmtId="0" fontId="5" fillId="0" borderId="0" xfId="3" applyFont="1" applyProtection="1">
      <protection hidden="1"/>
    </xf>
    <xf numFmtId="0" fontId="17" fillId="0" borderId="0" xfId="3" applyFont="1"/>
    <xf numFmtId="49" fontId="18" fillId="0" borderId="0" xfId="3" applyNumberFormat="1" applyFont="1"/>
    <xf numFmtId="0" fontId="18" fillId="0" borderId="0" xfId="3" applyNumberFormat="1" applyFont="1"/>
    <xf numFmtId="49" fontId="17" fillId="0" borderId="0" xfId="3" applyNumberFormat="1" applyFont="1" applyProtection="1">
      <protection locked="0"/>
    </xf>
    <xf numFmtId="49" fontId="10" fillId="0" borderId="0" xfId="3" applyNumberFormat="1"/>
    <xf numFmtId="0" fontId="10" fillId="0" borderId="0" xfId="3" applyFont="1" applyAlignment="1">
      <alignment horizontal="left" vertical="center" wrapText="1"/>
    </xf>
    <xf numFmtId="0" fontId="10" fillId="0" borderId="0" xfId="3" applyAlignment="1">
      <alignment horizontal="left" vertical="center"/>
    </xf>
    <xf numFmtId="0" fontId="19" fillId="0" borderId="0" xfId="0" applyFont="1"/>
    <xf numFmtId="0" fontId="6" fillId="0" borderId="27" xfId="0" applyFont="1" applyFill="1" applyBorder="1" applyAlignment="1">
      <alignment horizontal="center" vertical="center" wrapText="1"/>
    </xf>
    <xf numFmtId="0" fontId="0" fillId="0" borderId="0" xfId="0" applyAlignment="1">
      <alignment horizontal="left" vertical="top" wrapText="1"/>
    </xf>
    <xf numFmtId="0" fontId="20" fillId="6" borderId="0" xfId="0" applyFont="1" applyFill="1"/>
    <xf numFmtId="0" fontId="20" fillId="7" borderId="0" xfId="0" applyFont="1" applyFill="1"/>
    <xf numFmtId="0" fontId="21" fillId="6" borderId="0" xfId="0" applyFont="1" applyFill="1"/>
    <xf numFmtId="0" fontId="7" fillId="8" borderId="15" xfId="0" applyFont="1" applyFill="1" applyBorder="1" applyAlignment="1">
      <alignment horizontal="center" vertical="center"/>
    </xf>
    <xf numFmtId="0" fontId="7" fillId="8" borderId="16" xfId="0" applyFont="1" applyFill="1" applyBorder="1" applyAlignment="1">
      <alignment horizontal="center" vertical="center"/>
    </xf>
    <xf numFmtId="0" fontId="7" fillId="8" borderId="17" xfId="0" applyFont="1" applyFill="1" applyBorder="1" applyAlignment="1">
      <alignment horizontal="center" vertical="center"/>
    </xf>
    <xf numFmtId="0" fontId="0" fillId="0" borderId="9" xfId="0" applyBorder="1" applyAlignment="1">
      <alignment wrapText="1"/>
    </xf>
    <xf numFmtId="0" fontId="0" fillId="0" borderId="9" xfId="0" applyBorder="1" applyAlignment="1">
      <alignment horizontal="center" wrapText="1"/>
    </xf>
    <xf numFmtId="0" fontId="0" fillId="0" borderId="9" xfId="0" applyFill="1" applyBorder="1" applyAlignment="1">
      <alignment wrapText="1"/>
    </xf>
    <xf numFmtId="0" fontId="0" fillId="5" borderId="9" xfId="0" applyFill="1" applyBorder="1" applyAlignment="1">
      <alignment wrapText="1"/>
    </xf>
    <xf numFmtId="0" fontId="0" fillId="5" borderId="9" xfId="0" applyFill="1" applyBorder="1" applyAlignment="1">
      <alignment horizontal="center" wrapText="1"/>
    </xf>
    <xf numFmtId="0" fontId="0" fillId="3" borderId="9" xfId="0" applyFill="1" applyBorder="1" applyAlignment="1">
      <alignment wrapText="1"/>
    </xf>
    <xf numFmtId="0" fontId="0" fillId="3" borderId="9" xfId="0" applyFill="1" applyBorder="1" applyAlignment="1">
      <alignment horizontal="center" wrapText="1"/>
    </xf>
    <xf numFmtId="0" fontId="0" fillId="0" borderId="9" xfId="0" applyBorder="1" applyAlignment="1">
      <alignment horizontal="right" wrapText="1"/>
    </xf>
    <xf numFmtId="0" fontId="0" fillId="5" borderId="9" xfId="0" applyFill="1" applyBorder="1" applyAlignment="1">
      <alignment horizontal="right" wrapText="1"/>
    </xf>
    <xf numFmtId="0" fontId="5" fillId="0" borderId="0" xfId="4" applyFont="1" applyAlignment="1"/>
    <xf numFmtId="0" fontId="7" fillId="0" borderId="0" xfId="4" applyFont="1"/>
    <xf numFmtId="0" fontId="22" fillId="0" borderId="0" xfId="4" applyFont="1" applyAlignment="1">
      <alignment wrapText="1"/>
    </xf>
    <xf numFmtId="0" fontId="22" fillId="0" borderId="0" xfId="4" applyFont="1"/>
    <xf numFmtId="0" fontId="6" fillId="0" borderId="0" xfId="4" applyFont="1"/>
    <xf numFmtId="0" fontId="6" fillId="0" borderId="0" xfId="4" applyFont="1" applyAlignment="1">
      <alignment wrapText="1"/>
    </xf>
    <xf numFmtId="0" fontId="7" fillId="0" borderId="9" xfId="4" applyFont="1" applyBorder="1" applyAlignment="1"/>
    <xf numFmtId="0" fontId="7" fillId="0" borderId="9" xfId="4" applyFont="1" applyBorder="1" applyAlignment="1">
      <alignment wrapText="1"/>
    </xf>
    <xf numFmtId="0" fontId="6" fillId="0" borderId="9" xfId="4" applyFont="1" applyBorder="1"/>
    <xf numFmtId="0" fontId="6" fillId="0" borderId="9" xfId="4" applyFont="1" applyBorder="1" applyAlignment="1">
      <alignment wrapText="1"/>
    </xf>
    <xf numFmtId="0" fontId="6" fillId="0" borderId="0" xfId="4" applyFont="1" applyAlignment="1">
      <alignment horizontal="left" vertical="center"/>
    </xf>
    <xf numFmtId="14" fontId="6" fillId="0" borderId="21" xfId="0" applyNumberFormat="1" applyFont="1" applyFill="1" applyBorder="1" applyAlignment="1">
      <alignment horizontal="center" vertical="center" wrapText="1"/>
    </xf>
    <xf numFmtId="49" fontId="6" fillId="0" borderId="27" xfId="0" applyNumberFormat="1" applyFont="1" applyFill="1" applyBorder="1" applyAlignment="1">
      <alignment horizontal="center" vertical="center" wrapText="1"/>
    </xf>
    <xf numFmtId="49" fontId="6" fillId="0" borderId="42" xfId="0" applyNumberFormat="1" applyFont="1" applyFill="1" applyBorder="1" applyAlignment="1">
      <alignment horizontal="center" vertical="center" wrapText="1"/>
    </xf>
    <xf numFmtId="49" fontId="6" fillId="0" borderId="43"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6"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6" xfId="0" applyNumberFormat="1" applyFont="1" applyFill="1" applyBorder="1" applyAlignment="1">
      <alignment horizontal="center" vertical="center"/>
    </xf>
    <xf numFmtId="0" fontId="6" fillId="8" borderId="19" xfId="1" applyFont="1" applyFill="1" applyBorder="1" applyAlignment="1">
      <alignment horizontal="center" vertical="center" wrapText="1"/>
    </xf>
    <xf numFmtId="0" fontId="6" fillId="8" borderId="30" xfId="1" applyFont="1" applyFill="1" applyBorder="1" applyAlignment="1">
      <alignment horizontal="center" vertical="center" wrapText="1"/>
    </xf>
    <xf numFmtId="0" fontId="6" fillId="8" borderId="18" xfId="1" applyFont="1" applyFill="1" applyBorder="1" applyAlignment="1">
      <alignment horizontal="center" vertical="center" wrapText="1"/>
    </xf>
    <xf numFmtId="0" fontId="6" fillId="8" borderId="20" xfId="1" applyFont="1" applyFill="1" applyBorder="1" applyAlignment="1">
      <alignment horizontal="center" vertical="center" wrapText="1"/>
    </xf>
    <xf numFmtId="0" fontId="6" fillId="0" borderId="3" xfId="0" applyFont="1" applyFill="1" applyBorder="1" applyAlignment="1">
      <alignment horizontal="center" vertical="center"/>
    </xf>
    <xf numFmtId="14" fontId="6" fillId="0" borderId="4" xfId="0" applyNumberFormat="1" applyFont="1" applyFill="1" applyBorder="1" applyAlignment="1">
      <alignment horizontal="center" vertical="center"/>
    </xf>
    <xf numFmtId="49" fontId="6" fillId="0" borderId="44" xfId="0" applyNumberFormat="1" applyFont="1" applyFill="1" applyBorder="1" applyAlignment="1">
      <alignment horizontal="center" vertical="center"/>
    </xf>
    <xf numFmtId="49" fontId="6" fillId="0" borderId="45"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xf>
    <xf numFmtId="0" fontId="6" fillId="8" borderId="10" xfId="1" applyFont="1" applyFill="1" applyBorder="1" applyAlignment="1">
      <alignment horizontal="center" vertical="center" wrapText="1"/>
    </xf>
    <xf numFmtId="0" fontId="6" fillId="8" borderId="33" xfId="1" applyFont="1" applyFill="1" applyBorder="1" applyAlignment="1">
      <alignment horizontal="center" vertical="center" wrapText="1"/>
    </xf>
    <xf numFmtId="0" fontId="6" fillId="8" borderId="11" xfId="1" applyFont="1" applyFill="1" applyBorder="1" applyAlignment="1">
      <alignment horizontal="center" vertical="center" wrapText="1"/>
    </xf>
    <xf numFmtId="0" fontId="6" fillId="8" borderId="31" xfId="1" applyFont="1" applyFill="1" applyBorder="1" applyAlignment="1">
      <alignment horizontal="center" vertical="center" wrapText="1"/>
    </xf>
    <xf numFmtId="0" fontId="6" fillId="0" borderId="5" xfId="0" applyFont="1" applyFill="1" applyBorder="1" applyAlignment="1">
      <alignment horizontal="center" vertical="center"/>
    </xf>
    <xf numFmtId="14" fontId="6" fillId="0" borderId="7" xfId="0" applyNumberFormat="1" applyFont="1" applyFill="1" applyBorder="1" applyAlignment="1">
      <alignment horizontal="center" vertical="center"/>
    </xf>
    <xf numFmtId="49" fontId="6" fillId="0" borderId="46" xfId="0" applyNumberFormat="1" applyFont="1" applyFill="1" applyBorder="1" applyAlignment="1">
      <alignment horizontal="center" vertical="center"/>
    </xf>
    <xf numFmtId="49" fontId="6" fillId="0" borderId="47"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xf>
    <xf numFmtId="0" fontId="0" fillId="0" borderId="5" xfId="0" applyFont="1" applyFill="1" applyBorder="1" applyAlignment="1">
      <alignment horizontal="center" vertical="center"/>
    </xf>
    <xf numFmtId="14" fontId="0" fillId="0" borderId="7" xfId="0" applyNumberFormat="1" applyFont="1" applyFill="1" applyBorder="1" applyAlignment="1">
      <alignment horizontal="center" vertical="center"/>
    </xf>
    <xf numFmtId="49" fontId="0" fillId="0" borderId="46" xfId="0" applyNumberFormat="1" applyFont="1" applyFill="1" applyBorder="1" applyAlignment="1">
      <alignment horizontal="center" vertical="center"/>
    </xf>
    <xf numFmtId="49" fontId="0" fillId="0" borderId="47" xfId="0" applyNumberFormat="1" applyFont="1" applyFill="1" applyBorder="1" applyAlignment="1">
      <alignment horizontal="center" vertical="center"/>
    </xf>
    <xf numFmtId="49" fontId="0" fillId="0" borderId="5" xfId="0" applyNumberFormat="1" applyFont="1" applyFill="1" applyBorder="1" applyAlignment="1">
      <alignment horizontal="center" vertical="center"/>
    </xf>
    <xf numFmtId="49" fontId="0" fillId="0" borderId="48" xfId="0" applyNumberFormat="1" applyFont="1" applyFill="1" applyBorder="1" applyAlignment="1">
      <alignment horizontal="center" vertical="center"/>
    </xf>
    <xf numFmtId="49" fontId="0" fillId="0" borderId="49" xfId="0" applyNumberFormat="1" applyFont="1" applyFill="1" applyBorder="1" applyAlignment="1">
      <alignment horizontal="center" vertical="center"/>
    </xf>
    <xf numFmtId="0" fontId="6" fillId="8" borderId="12" xfId="1" applyFont="1" applyFill="1" applyBorder="1" applyAlignment="1">
      <alignment horizontal="center" vertical="center" wrapText="1"/>
    </xf>
    <xf numFmtId="0" fontId="6" fillId="8" borderId="32" xfId="1" applyFont="1" applyFill="1" applyBorder="1" applyAlignment="1">
      <alignment horizontal="center" vertical="center" wrapText="1"/>
    </xf>
    <xf numFmtId="0" fontId="6" fillId="8" borderId="34" xfId="1" applyFont="1" applyFill="1" applyBorder="1" applyAlignment="1">
      <alignment horizontal="center" vertical="center" wrapText="1"/>
    </xf>
    <xf numFmtId="0" fontId="6" fillId="8" borderId="13" xfId="1" applyFont="1" applyFill="1" applyBorder="1" applyAlignment="1">
      <alignment horizontal="center" vertical="center" wrapText="1"/>
    </xf>
    <xf numFmtId="0" fontId="7" fillId="0" borderId="9" xfId="0" applyFont="1" applyBorder="1" applyAlignment="1">
      <alignment horizontal="center" vertical="center" wrapText="1"/>
    </xf>
    <xf numFmtId="0" fontId="0" fillId="3" borderId="9" xfId="0" applyFont="1" applyFill="1" applyBorder="1" applyAlignment="1">
      <alignment wrapText="1"/>
    </xf>
    <xf numFmtId="0" fontId="0" fillId="0" borderId="9" xfId="0" applyFill="1" applyBorder="1" applyAlignment="1">
      <alignment horizontal="center" wrapText="1"/>
    </xf>
    <xf numFmtId="0" fontId="0" fillId="0" borderId="9" xfId="0" applyFill="1" applyBorder="1" applyAlignment="1">
      <alignment horizontal="right" wrapText="1"/>
    </xf>
    <xf numFmtId="0" fontId="0" fillId="0" borderId="51" xfId="0" applyBorder="1"/>
    <xf numFmtId="0" fontId="0" fillId="0" borderId="0" xfId="0" applyBorder="1"/>
    <xf numFmtId="0" fontId="0" fillId="0" borderId="52" xfId="0" applyBorder="1"/>
    <xf numFmtId="0" fontId="0" fillId="0" borderId="37" xfId="0" applyBorder="1"/>
    <xf numFmtId="0" fontId="0" fillId="0" borderId="53" xfId="0" applyBorder="1"/>
    <xf numFmtId="0" fontId="0" fillId="0" borderId="9" xfId="0" applyBorder="1"/>
    <xf numFmtId="0" fontId="7" fillId="0" borderId="50" xfId="0" applyFont="1" applyBorder="1" applyAlignment="1">
      <alignment horizontal="center" vertical="center" wrapText="1"/>
    </xf>
    <xf numFmtId="0" fontId="0" fillId="5" borderId="9" xfId="0" applyFill="1" applyBorder="1"/>
    <xf numFmtId="0" fontId="6" fillId="9" borderId="56" xfId="6" applyFont="1" applyFill="1" applyBorder="1" applyAlignment="1">
      <alignment horizontal="center" vertical="top" wrapText="1"/>
    </xf>
    <xf numFmtId="0" fontId="6" fillId="0" borderId="0" xfId="6" applyFont="1" applyBorder="1" applyAlignment="1">
      <alignment vertical="top" wrapText="1"/>
    </xf>
    <xf numFmtId="0" fontId="6" fillId="0" borderId="55" xfId="6" applyFont="1" applyBorder="1" applyAlignment="1">
      <alignment vertical="top" wrapText="1"/>
    </xf>
    <xf numFmtId="0" fontId="6" fillId="9" borderId="57" xfId="6" applyFont="1" applyFill="1" applyBorder="1" applyAlignment="1">
      <alignment horizontal="center" vertical="top" wrapText="1"/>
    </xf>
    <xf numFmtId="0" fontId="6" fillId="0" borderId="54" xfId="6" applyFont="1" applyBorder="1" applyAlignment="1">
      <alignment vertical="top"/>
    </xf>
    <xf numFmtId="0" fontId="6" fillId="0" borderId="0" xfId="6" applyFont="1" applyBorder="1" applyAlignment="1">
      <alignment vertical="top"/>
    </xf>
    <xf numFmtId="0" fontId="6" fillId="0" borderId="55" xfId="6" applyFont="1" applyBorder="1" applyAlignment="1">
      <alignment vertical="top"/>
    </xf>
    <xf numFmtId="0" fontId="0" fillId="0" borderId="55" xfId="0" applyBorder="1"/>
    <xf numFmtId="0" fontId="0" fillId="0" borderId="54" xfId="0" applyBorder="1"/>
    <xf numFmtId="0" fontId="1" fillId="0" borderId="55" xfId="6" applyBorder="1"/>
    <xf numFmtId="164" fontId="0" fillId="9" borderId="61" xfId="0" applyNumberFormat="1" applyFill="1" applyBorder="1"/>
    <xf numFmtId="0" fontId="17" fillId="0" borderId="9" xfId="6" applyFont="1" applyBorder="1" applyAlignment="1">
      <alignment horizontal="left" vertical="top"/>
    </xf>
    <xf numFmtId="0" fontId="7" fillId="0" borderId="22" xfId="0" applyFont="1" applyFill="1" applyBorder="1" applyAlignment="1">
      <alignment horizontal="center" vertical="center" textRotation="90" wrapText="1"/>
    </xf>
    <xf numFmtId="49" fontId="8" fillId="0" borderId="28" xfId="0" applyNumberFormat="1" applyFont="1" applyFill="1" applyBorder="1" applyAlignment="1">
      <alignment horizontal="center" vertical="center" textRotation="90" wrapText="1"/>
    </xf>
    <xf numFmtId="49" fontId="8" fillId="0" borderId="41" xfId="0" applyNumberFormat="1" applyFont="1" applyFill="1" applyBorder="1" applyAlignment="1">
      <alignment horizontal="center" vertical="center" textRotation="90" wrapText="1"/>
    </xf>
    <xf numFmtId="49" fontId="8" fillId="0" borderId="22" xfId="0" applyNumberFormat="1" applyFont="1" applyFill="1" applyBorder="1" applyAlignment="1">
      <alignment horizontal="center" vertical="center" textRotation="90" wrapText="1"/>
    </xf>
    <xf numFmtId="49" fontId="8" fillId="0" borderId="36" xfId="0" applyNumberFormat="1" applyFont="1" applyFill="1" applyBorder="1" applyAlignment="1">
      <alignment horizontal="center" vertical="center" textRotation="90" wrapText="1"/>
    </xf>
    <xf numFmtId="0" fontId="7" fillId="2" borderId="26" xfId="1" applyFont="1" applyBorder="1" applyAlignment="1">
      <alignment horizontal="center" vertical="center" textRotation="90" wrapText="1"/>
    </xf>
    <xf numFmtId="49" fontId="0" fillId="0" borderId="45" xfId="0" applyNumberFormat="1" applyFont="1" applyFill="1" applyBorder="1" applyAlignment="1">
      <alignment horizontal="center" vertical="center"/>
    </xf>
    <xf numFmtId="14" fontId="20" fillId="7" borderId="0" xfId="0" applyNumberFormat="1" applyFont="1" applyFill="1"/>
    <xf numFmtId="0" fontId="7" fillId="0" borderId="28" xfId="0" applyFont="1" applyFill="1" applyBorder="1" applyAlignment="1">
      <alignment horizontal="center" vertical="center" textRotation="90" wrapText="1"/>
    </xf>
    <xf numFmtId="0" fontId="0" fillId="0" borderId="21" xfId="0" applyFont="1" applyFill="1" applyBorder="1" applyAlignment="1">
      <alignment horizontal="center" vertical="center"/>
    </xf>
    <xf numFmtId="0" fontId="6" fillId="10" borderId="65" xfId="1" applyFont="1" applyFill="1" applyBorder="1" applyAlignment="1">
      <alignment horizontal="center" vertical="center" wrapText="1"/>
    </xf>
    <xf numFmtId="0" fontId="7" fillId="10" borderId="36" xfId="1" applyFont="1" applyFill="1" applyBorder="1" applyAlignment="1">
      <alignment horizontal="center" vertical="center" textRotation="90" wrapText="1"/>
    </xf>
    <xf numFmtId="44" fontId="6" fillId="0" borderId="21" xfId="7" applyFont="1" applyFill="1" applyBorder="1" applyAlignment="1">
      <alignment horizontal="center" vertical="center" wrapText="1"/>
    </xf>
    <xf numFmtId="44" fontId="6" fillId="0" borderId="4" xfId="7" applyFont="1" applyFill="1" applyBorder="1" applyAlignment="1">
      <alignment horizontal="center" vertical="center"/>
    </xf>
    <xf numFmtId="44" fontId="6" fillId="0" borderId="7" xfId="7" applyFont="1" applyFill="1" applyBorder="1" applyAlignment="1">
      <alignment horizontal="center" vertical="center"/>
    </xf>
    <xf numFmtId="44" fontId="0" fillId="0" borderId="7" xfId="7" applyFont="1" applyFill="1" applyBorder="1" applyAlignment="1">
      <alignment horizontal="center" vertical="center"/>
    </xf>
    <xf numFmtId="0" fontId="7" fillId="0" borderId="73" xfId="0" applyFont="1" applyFill="1" applyBorder="1" applyAlignment="1">
      <alignment horizontal="center" vertical="center" textRotation="90" wrapText="1"/>
    </xf>
    <xf numFmtId="0" fontId="7" fillId="0" borderId="74" xfId="0" applyFont="1" applyFill="1" applyBorder="1" applyAlignment="1">
      <alignment horizontal="center" vertical="center" textRotation="90" wrapText="1"/>
    </xf>
    <xf numFmtId="49" fontId="8" fillId="0" borderId="26" xfId="0" applyNumberFormat="1" applyFont="1" applyFill="1" applyBorder="1" applyAlignment="1">
      <alignment horizontal="center" vertical="center" textRotation="90" wrapText="1"/>
    </xf>
    <xf numFmtId="49" fontId="0" fillId="0" borderId="75" xfId="0" applyNumberFormat="1" applyFont="1" applyFill="1" applyBorder="1" applyAlignment="1">
      <alignment horizontal="center" vertical="center"/>
    </xf>
    <xf numFmtId="49" fontId="6" fillId="0" borderId="9" xfId="0" applyNumberFormat="1" applyFont="1" applyFill="1" applyBorder="1" applyAlignment="1">
      <alignment horizontal="center" vertical="center"/>
    </xf>
    <xf numFmtId="49" fontId="0" fillId="0" borderId="9" xfId="0" applyNumberFormat="1" applyFont="1" applyFill="1" applyBorder="1" applyAlignment="1">
      <alignment horizontal="center" vertical="center"/>
    </xf>
    <xf numFmtId="49" fontId="6" fillId="0" borderId="71" xfId="0" applyNumberFormat="1" applyFont="1" applyFill="1" applyBorder="1" applyAlignment="1">
      <alignment horizontal="center" vertical="center" wrapText="1"/>
    </xf>
    <xf numFmtId="49" fontId="8" fillId="0" borderId="29" xfId="0" applyNumberFormat="1" applyFont="1" applyFill="1" applyBorder="1" applyAlignment="1">
      <alignment horizontal="center" vertical="center" textRotation="90" wrapText="1"/>
    </xf>
    <xf numFmtId="0" fontId="7" fillId="11" borderId="76" xfId="1" applyFont="1" applyFill="1" applyBorder="1" applyAlignment="1">
      <alignment horizontal="center" vertical="center" textRotation="90" wrapText="1"/>
    </xf>
    <xf numFmtId="0" fontId="6" fillId="11" borderId="77" xfId="1" applyFont="1" applyFill="1" applyBorder="1" applyAlignment="1">
      <alignment horizontal="center" vertical="center" wrapText="1"/>
    </xf>
    <xf numFmtId="0" fontId="7" fillId="13" borderId="24" xfId="1" applyFont="1" applyFill="1" applyBorder="1" applyAlignment="1">
      <alignment horizontal="center" vertical="center" textRotation="90" wrapText="1"/>
    </xf>
    <xf numFmtId="0" fontId="7" fillId="13" borderId="25" xfId="1" applyFont="1" applyFill="1" applyBorder="1" applyAlignment="1">
      <alignment horizontal="center" vertical="center" textRotation="90" wrapText="1"/>
    </xf>
    <xf numFmtId="0" fontId="6" fillId="13" borderId="66" xfId="1" applyFont="1" applyFill="1" applyBorder="1" applyAlignment="1">
      <alignment horizontal="center" vertical="center" wrapText="1"/>
    </xf>
    <xf numFmtId="0" fontId="6" fillId="13" borderId="67" xfId="1" applyFont="1" applyFill="1" applyBorder="1" applyAlignment="1">
      <alignment horizontal="center" vertical="center" wrapText="1"/>
    </xf>
    <xf numFmtId="0" fontId="7" fillId="12" borderId="61" xfId="1" applyFont="1" applyFill="1" applyBorder="1" applyAlignment="1">
      <alignment horizontal="center" vertical="center" textRotation="90" wrapText="1"/>
    </xf>
    <xf numFmtId="0" fontId="7" fillId="12" borderId="25" xfId="1" applyFont="1" applyFill="1" applyBorder="1" applyAlignment="1">
      <alignment horizontal="center" vertical="center" textRotation="90" wrapText="1"/>
    </xf>
    <xf numFmtId="0" fontId="6" fillId="12" borderId="66" xfId="1" applyFont="1" applyFill="1" applyBorder="1" applyAlignment="1">
      <alignment horizontal="center" vertical="center" wrapText="1"/>
    </xf>
    <xf numFmtId="0" fontId="6" fillId="12" borderId="67" xfId="1" applyFont="1" applyFill="1" applyBorder="1" applyAlignment="1">
      <alignment horizontal="center" vertical="center" wrapText="1"/>
    </xf>
    <xf numFmtId="0" fontId="0" fillId="8" borderId="24" xfId="1" applyFont="1" applyFill="1" applyBorder="1" applyAlignment="1">
      <alignment horizontal="center" vertical="center" wrapText="1"/>
    </xf>
    <xf numFmtId="0" fontId="7" fillId="8" borderId="23" xfId="1" applyFont="1" applyFill="1" applyBorder="1" applyAlignment="1">
      <alignment horizontal="center" vertical="center" wrapText="1"/>
    </xf>
    <xf numFmtId="0" fontId="7" fillId="8" borderId="25" xfId="1" applyFont="1" applyFill="1" applyBorder="1" applyAlignment="1">
      <alignment horizontal="center" vertical="center" wrapText="1"/>
    </xf>
    <xf numFmtId="0" fontId="0" fillId="8" borderId="35" xfId="1" applyFont="1" applyFill="1" applyBorder="1" applyAlignment="1">
      <alignment horizontal="center" vertical="center" wrapText="1"/>
    </xf>
    <xf numFmtId="0" fontId="6" fillId="8" borderId="62" xfId="1" applyFont="1" applyFill="1" applyBorder="1" applyAlignment="1">
      <alignment horizontal="center" vertical="center" wrapText="1"/>
    </xf>
    <xf numFmtId="0" fontId="6" fillId="8" borderId="63" xfId="1" applyFont="1" applyFill="1" applyBorder="1" applyAlignment="1">
      <alignment horizontal="center" vertical="center" wrapText="1"/>
    </xf>
    <xf numFmtId="0" fontId="6" fillId="8" borderId="64" xfId="1" applyFont="1" applyFill="1" applyBorder="1" applyAlignment="1">
      <alignment horizontal="center" vertical="center" wrapText="1"/>
    </xf>
    <xf numFmtId="0" fontId="7" fillId="8" borderId="79" xfId="1" applyFont="1" applyFill="1" applyBorder="1" applyAlignment="1">
      <alignment horizontal="center" vertical="center" wrapText="1"/>
    </xf>
    <xf numFmtId="0" fontId="7" fillId="0" borderId="80" xfId="0" applyFont="1" applyFill="1" applyBorder="1" applyAlignment="1">
      <alignment horizontal="center" vertical="center" textRotation="90" wrapText="1"/>
    </xf>
    <xf numFmtId="0" fontId="7" fillId="11" borderId="77" xfId="0" applyFont="1" applyFill="1" applyBorder="1" applyAlignment="1">
      <alignment vertical="center"/>
    </xf>
    <xf numFmtId="0" fontId="7" fillId="10" borderId="61" xfId="1" applyFont="1" applyFill="1" applyBorder="1" applyAlignment="1">
      <alignment horizontal="center" vertical="center" textRotation="90" wrapText="1"/>
    </xf>
    <xf numFmtId="0" fontId="6" fillId="10" borderId="83" xfId="1" applyFont="1" applyFill="1" applyBorder="1" applyAlignment="1">
      <alignment horizontal="center" vertical="center" wrapText="1"/>
    </xf>
    <xf numFmtId="0" fontId="7" fillId="14" borderId="29" xfId="1" applyFont="1" applyFill="1" applyBorder="1" applyAlignment="1">
      <alignment horizontal="center" vertical="center" textRotation="90" wrapText="1"/>
    </xf>
    <xf numFmtId="0" fontId="7" fillId="14" borderId="74" xfId="0" applyFont="1" applyFill="1" applyBorder="1" applyAlignment="1">
      <alignment horizontal="center" vertical="center" textRotation="90" wrapText="1"/>
    </xf>
    <xf numFmtId="0" fontId="6" fillId="14" borderId="14" xfId="0" applyFont="1" applyFill="1" applyBorder="1" applyAlignment="1">
      <alignment horizontal="center" vertical="center" wrapText="1"/>
    </xf>
    <xf numFmtId="0" fontId="6" fillId="14" borderId="2" xfId="0" applyFont="1" applyFill="1" applyBorder="1" applyAlignment="1">
      <alignment horizontal="center" vertical="center"/>
    </xf>
    <xf numFmtId="0" fontId="7" fillId="10" borderId="79" xfId="1" applyFont="1" applyFill="1" applyBorder="1" applyAlignment="1">
      <alignment horizontal="center" vertical="center" textRotation="90" wrapText="1"/>
    </xf>
    <xf numFmtId="0" fontId="0" fillId="0" borderId="0" xfId="0" applyFont="1" applyFill="1" applyBorder="1"/>
    <xf numFmtId="0" fontId="6" fillId="10" borderId="82" xfId="1" applyFont="1" applyFill="1" applyBorder="1" applyAlignment="1">
      <alignment horizontal="center" vertical="center" wrapText="1"/>
    </xf>
    <xf numFmtId="0" fontId="6" fillId="11" borderId="76" xfId="1" applyFont="1" applyFill="1" applyBorder="1" applyAlignment="1">
      <alignment horizontal="center" vertical="center" wrapText="1"/>
    </xf>
    <xf numFmtId="0" fontId="6" fillId="13" borderId="70" xfId="1" applyFont="1" applyFill="1" applyBorder="1" applyAlignment="1">
      <alignment horizontal="center" vertical="center" wrapText="1"/>
    </xf>
    <xf numFmtId="0" fontId="6" fillId="13" borderId="72" xfId="1" applyFont="1" applyFill="1" applyBorder="1" applyAlignment="1">
      <alignment horizontal="center" vertical="center" wrapText="1"/>
    </xf>
    <xf numFmtId="0" fontId="6" fillId="12" borderId="70" xfId="1" applyFont="1" applyFill="1" applyBorder="1" applyAlignment="1">
      <alignment horizontal="center" vertical="center" wrapText="1"/>
    </xf>
    <xf numFmtId="0" fontId="6" fillId="12" borderId="72" xfId="1" applyFont="1" applyFill="1" applyBorder="1" applyAlignment="1">
      <alignment horizontal="center" vertical="center" wrapText="1"/>
    </xf>
    <xf numFmtId="0" fontId="6" fillId="10" borderId="84" xfId="1" applyFont="1" applyFill="1" applyBorder="1" applyAlignment="1">
      <alignment horizontal="center" vertical="center" wrapText="1"/>
    </xf>
    <xf numFmtId="0" fontId="6" fillId="10" borderId="85" xfId="1" applyFont="1" applyFill="1" applyBorder="1" applyAlignment="1">
      <alignment horizontal="center" vertical="center" wrapText="1"/>
    </xf>
    <xf numFmtId="0" fontId="6" fillId="11" borderId="78" xfId="1" applyFont="1" applyFill="1" applyBorder="1" applyAlignment="1">
      <alignment horizontal="center" vertical="center" wrapText="1"/>
    </xf>
    <xf numFmtId="0" fontId="6" fillId="13" borderId="68" xfId="1" applyFont="1" applyFill="1" applyBorder="1" applyAlignment="1">
      <alignment horizontal="center" vertical="center" wrapText="1"/>
    </xf>
    <xf numFmtId="0" fontId="6" fillId="13" borderId="69" xfId="1" applyFont="1" applyFill="1" applyBorder="1" applyAlignment="1">
      <alignment horizontal="center" vertical="center" wrapText="1"/>
    </xf>
    <xf numFmtId="0" fontId="6" fillId="12" borderId="68" xfId="1" applyFont="1" applyFill="1" applyBorder="1" applyAlignment="1">
      <alignment horizontal="center" vertical="center" wrapText="1"/>
    </xf>
    <xf numFmtId="0" fontId="6" fillId="12" borderId="69" xfId="1" applyFont="1" applyFill="1" applyBorder="1" applyAlignment="1">
      <alignment horizontal="center" vertical="center" wrapText="1"/>
    </xf>
    <xf numFmtId="0" fontId="6" fillId="10" borderId="30" xfId="1" applyFont="1" applyFill="1" applyBorder="1" applyAlignment="1">
      <alignment horizontal="center" vertical="center" wrapText="1"/>
    </xf>
    <xf numFmtId="0" fontId="13" fillId="0" borderId="0" xfId="3" applyFont="1" applyAlignment="1">
      <alignment horizontal="left" vertical="center" wrapText="1"/>
    </xf>
    <xf numFmtId="0" fontId="13" fillId="0" borderId="0" xfId="3" applyFont="1" applyAlignment="1">
      <alignment horizontal="left" vertical="center"/>
    </xf>
    <xf numFmtId="0" fontId="10" fillId="0" borderId="0" xfId="3" applyAlignment="1">
      <alignment horizontal="center"/>
    </xf>
    <xf numFmtId="0" fontId="6" fillId="0" borderId="54" xfId="6" applyFont="1" applyFill="1" applyBorder="1" applyAlignment="1">
      <alignment horizontal="left" vertical="top" wrapText="1"/>
    </xf>
    <xf numFmtId="0" fontId="6" fillId="0" borderId="0" xfId="6" applyFont="1" applyFill="1" applyBorder="1" applyAlignment="1">
      <alignment horizontal="left" vertical="top" wrapText="1"/>
    </xf>
    <xf numFmtId="0" fontId="6" fillId="0" borderId="55" xfId="6" applyFont="1" applyFill="1" applyBorder="1" applyAlignment="1">
      <alignment horizontal="left" vertical="top" wrapText="1"/>
    </xf>
    <xf numFmtId="0" fontId="6" fillId="0" borderId="58" xfId="6" applyFont="1" applyFill="1" applyBorder="1" applyAlignment="1">
      <alignment horizontal="left" vertical="top" wrapText="1"/>
    </xf>
    <xf numFmtId="0" fontId="6" fillId="0" borderId="59" xfId="6" applyFont="1" applyFill="1" applyBorder="1" applyAlignment="1">
      <alignment horizontal="left" vertical="top" wrapText="1"/>
    </xf>
    <xf numFmtId="0" fontId="6" fillId="0" borderId="60" xfId="6" applyFont="1" applyFill="1" applyBorder="1" applyAlignment="1">
      <alignment horizontal="left" vertical="top" wrapText="1"/>
    </xf>
    <xf numFmtId="0" fontId="17" fillId="0" borderId="9" xfId="6" applyFont="1" applyBorder="1" applyAlignment="1">
      <alignment horizontal="left"/>
    </xf>
    <xf numFmtId="0" fontId="6" fillId="0" borderId="38" xfId="6" applyFont="1" applyBorder="1" applyAlignment="1">
      <alignment horizontal="center" vertical="top"/>
    </xf>
    <xf numFmtId="0" fontId="6" fillId="0" borderId="39" xfId="6" applyFont="1" applyBorder="1" applyAlignment="1">
      <alignment horizontal="center" vertical="top"/>
    </xf>
    <xf numFmtId="0" fontId="6" fillId="0" borderId="40" xfId="6" applyFont="1" applyBorder="1" applyAlignment="1">
      <alignment horizontal="center" vertical="top"/>
    </xf>
    <xf numFmtId="0" fontId="0" fillId="0" borderId="15" xfId="6" applyFont="1" applyBorder="1" applyAlignment="1">
      <alignment horizontal="left" vertical="top" wrapText="1"/>
    </xf>
    <xf numFmtId="0" fontId="6" fillId="0" borderId="16" xfId="6" applyFont="1" applyBorder="1" applyAlignment="1">
      <alignment horizontal="left" vertical="top" wrapText="1"/>
    </xf>
    <xf numFmtId="0" fontId="6" fillId="0" borderId="17" xfId="6" applyFont="1" applyBorder="1" applyAlignment="1">
      <alignment horizontal="left" vertical="top" wrapText="1"/>
    </xf>
    <xf numFmtId="0" fontId="6" fillId="0" borderId="54" xfId="6" applyFont="1" applyBorder="1" applyAlignment="1">
      <alignment horizontal="left" vertical="top" wrapText="1"/>
    </xf>
    <xf numFmtId="0" fontId="6" fillId="0" borderId="0" xfId="6" applyFont="1" applyBorder="1" applyAlignment="1">
      <alignment horizontal="left" vertical="top" wrapText="1"/>
    </xf>
    <xf numFmtId="0" fontId="6" fillId="0" borderId="55" xfId="6" applyFont="1" applyBorder="1" applyAlignment="1">
      <alignment horizontal="left" vertical="top" wrapText="1"/>
    </xf>
    <xf numFmtId="0" fontId="17" fillId="0" borderId="54" xfId="6" applyFont="1" applyBorder="1" applyAlignment="1">
      <alignment horizontal="left" vertical="top"/>
    </xf>
    <xf numFmtId="0" fontId="17" fillId="0" borderId="0" xfId="6" applyFont="1" applyBorder="1" applyAlignment="1">
      <alignment horizontal="left" vertical="top"/>
    </xf>
    <xf numFmtId="0" fontId="17" fillId="0" borderId="55" xfId="6" applyFont="1" applyBorder="1" applyAlignment="1">
      <alignment horizontal="left" vertical="top"/>
    </xf>
    <xf numFmtId="0" fontId="17" fillId="0" borderId="54" xfId="6" applyFont="1" applyBorder="1" applyAlignment="1">
      <alignment horizontal="left" vertical="top" wrapText="1"/>
    </xf>
    <xf numFmtId="0" fontId="17" fillId="0" borderId="0" xfId="6" applyFont="1" applyBorder="1" applyAlignment="1">
      <alignment horizontal="left" vertical="top" wrapText="1"/>
    </xf>
    <xf numFmtId="0" fontId="17" fillId="0" borderId="55" xfId="6" applyFont="1" applyBorder="1" applyAlignment="1">
      <alignment horizontal="left" vertical="top" wrapText="1"/>
    </xf>
    <xf numFmtId="0" fontId="17" fillId="0" borderId="9" xfId="6" applyFont="1" applyBorder="1" applyAlignment="1">
      <alignment horizontal="left" vertical="top"/>
    </xf>
    <xf numFmtId="0" fontId="7" fillId="8" borderId="35" xfId="0" applyFont="1" applyFill="1" applyBorder="1" applyAlignment="1">
      <alignment horizontal="center" vertical="center"/>
    </xf>
    <xf numFmtId="0" fontId="7" fillId="8" borderId="26" xfId="0" applyFont="1" applyFill="1" applyBorder="1" applyAlignment="1">
      <alignment horizontal="center" vertical="center"/>
    </xf>
    <xf numFmtId="0" fontId="7" fillId="8" borderId="36" xfId="0" applyFont="1" applyFill="1" applyBorder="1" applyAlignment="1">
      <alignment horizontal="center" vertical="center"/>
    </xf>
    <xf numFmtId="0" fontId="0" fillId="0" borderId="0" xfId="0" applyBorder="1" applyAlignment="1">
      <alignment horizontal="center" wrapText="1"/>
    </xf>
    <xf numFmtId="0" fontId="7" fillId="11" borderId="81" xfId="0" applyFont="1" applyFill="1" applyBorder="1" applyAlignment="1">
      <alignment horizontal="center" vertical="center"/>
    </xf>
    <xf numFmtId="0" fontId="7" fillId="11" borderId="16" xfId="0" applyFont="1" applyFill="1" applyBorder="1" applyAlignment="1">
      <alignment horizontal="center" vertical="center"/>
    </xf>
    <xf numFmtId="0" fontId="7" fillId="11" borderId="17" xfId="0" applyFont="1" applyFill="1" applyBorder="1" applyAlignment="1">
      <alignment horizontal="center" vertical="center"/>
    </xf>
    <xf numFmtId="0" fontId="7" fillId="13" borderId="35" xfId="1" applyFont="1" applyFill="1" applyBorder="1" applyAlignment="1">
      <alignment horizontal="center" vertical="center" wrapText="1"/>
    </xf>
    <xf numFmtId="0" fontId="7" fillId="13" borderId="36" xfId="1" applyFont="1" applyFill="1" applyBorder="1" applyAlignment="1">
      <alignment horizontal="center" vertical="center" wrapText="1"/>
    </xf>
    <xf numFmtId="0" fontId="7" fillId="12" borderId="35" xfId="1" applyFont="1" applyFill="1" applyBorder="1" applyAlignment="1">
      <alignment horizontal="center" vertical="center" wrapText="1"/>
    </xf>
    <xf numFmtId="0" fontId="7" fillId="12" borderId="36" xfId="1" applyFont="1" applyFill="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0" xfId="4" applyFont="1" applyAlignment="1">
      <alignment horizontal="center" vertical="center"/>
    </xf>
  </cellXfs>
  <cellStyles count="8">
    <cellStyle name="Ausgabe" xfId="1" builtinId="21"/>
    <cellStyle name="Link" xfId="2" builtinId="8"/>
    <cellStyle name="Standard" xfId="0" builtinId="0" customBuiltin="1"/>
    <cellStyle name="Standard 2" xfId="4"/>
    <cellStyle name="Standard 2 3" xfId="3"/>
    <cellStyle name="Standard 3" xfId="5"/>
    <cellStyle name="Standard 4" xfId="6"/>
    <cellStyle name="Währung" xfId="7" builtinId="4"/>
  </cellStyles>
  <dxfs count="45">
    <dxf>
      <font>
        <b val="0"/>
        <i val="0"/>
        <strike val="0"/>
        <condense val="0"/>
        <extend val="0"/>
        <outline val="0"/>
        <shadow val="0"/>
        <u val="none"/>
        <vertAlign val="baseline"/>
        <sz val="11"/>
        <color theme="1"/>
        <name val="Arial"/>
        <scheme val="none"/>
      </font>
      <numFmt numFmtId="0" formatCode="General"/>
      <fill>
        <patternFill patternType="solid">
          <fgColor indexed="64"/>
          <bgColor rgb="FF92D050"/>
        </patternFill>
      </fill>
      <alignment horizontal="center" vertical="center" textRotation="0" wrapText="1" indent="0" justifyLastLine="0" shrinkToFit="0" readingOrder="0"/>
      <border diagonalUp="0" diagonalDown="0" outline="0">
        <left style="thin">
          <color theme="1"/>
        </left>
        <right style="thin">
          <color theme="1"/>
        </right>
        <top/>
        <bottom style="thin">
          <color theme="1"/>
        </bottom>
      </border>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left>
        <right style="thin">
          <color theme="1"/>
        </right>
        <top style="thin">
          <color theme="1"/>
        </top>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left>
        <right style="thin">
          <color theme="1"/>
        </right>
        <top style="thin">
          <color theme="1"/>
        </top>
        <bottom/>
      </border>
    </dxf>
    <dxf>
      <font>
        <b val="0"/>
        <i val="0"/>
        <strike val="0"/>
        <condense val="0"/>
        <extend val="0"/>
        <outline val="0"/>
        <shadow val="0"/>
        <u val="none"/>
        <vertAlign val="baseline"/>
        <sz val="11"/>
        <color theme="1"/>
        <name val="Arial"/>
        <scheme val="none"/>
      </font>
      <numFmt numFmtId="0" formatCode="General"/>
      <fill>
        <patternFill patternType="solid">
          <fgColor indexed="64"/>
          <bgColor rgb="FF94C11C"/>
        </patternFill>
      </fill>
      <alignment horizontal="center" vertical="center" textRotation="0" wrapText="1" indent="0" justifyLastLine="0" shrinkToFit="0" readingOrder="0"/>
      <border diagonalUp="0" diagonalDown="0">
        <left/>
        <right style="medium">
          <color indexed="64"/>
        </right>
        <top style="medium">
          <color auto="1"/>
        </top>
        <bottom style="medium">
          <color auto="1"/>
        </bottom>
      </border>
    </dxf>
    <dxf>
      <alignment horizontal="general" vertical="bottom" textRotation="0" wrapText="1" indent="0" justifyLastLine="0" shrinkToFit="0" readingOrder="0"/>
    </dxf>
    <dxf>
      <alignment horizontal="general" vertical="bottom" textRotation="0" wrapText="1" indent="0" justifyLastLine="0" shrinkToFit="0" readingOrder="0"/>
      <border diagonalUp="0" diagonalDown="0">
        <left/>
        <right style="thin">
          <color indexed="64"/>
        </right>
        <top style="thin">
          <color auto="1"/>
        </top>
        <bottom style="thin">
          <color auto="1"/>
        </bottom>
        <vertical/>
        <horizontal style="thin">
          <color auto="1"/>
        </horizontal>
      </border>
    </dxf>
    <dxf>
      <alignment horizontal="general" vertical="bottom" textRotation="0" wrapText="1" indent="0" justifyLastLine="0" shrinkToFit="0" readingOrder="0"/>
      <border diagonalUp="0" diagonalDown="0">
        <left/>
        <right/>
        <top style="thin">
          <color auto="1"/>
        </top>
        <bottom style="thin">
          <color auto="1"/>
        </bottom>
        <vertical/>
        <horizontal style="thin">
          <color auto="1"/>
        </horizontal>
      </border>
    </dxf>
    <dxf>
      <alignment horizontal="center" vertical="bottom" textRotation="0" wrapText="1" indent="0" justifyLastLine="0" shrinkToFit="0" readingOrder="0"/>
      <border diagonalUp="0" diagonalDown="0">
        <left/>
        <right/>
        <top style="thin">
          <color auto="1"/>
        </top>
        <bottom style="thin">
          <color auto="1"/>
        </bottom>
        <vertical/>
        <horizontal style="thin">
          <color auto="1"/>
        </horizontal>
      </border>
    </dxf>
    <dxf>
      <fill>
        <patternFill patternType="none">
          <fgColor indexed="64"/>
          <bgColor indexed="65"/>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top style="thin">
          <color auto="1"/>
        </top>
        <bottom style="thin">
          <color auto="1"/>
        </bottom>
        <vertical/>
        <horizontal style="thin">
          <color auto="1"/>
        </horizontal>
      </border>
    </dxf>
    <dxf>
      <alignment horizontal="general" vertical="bottom" textRotation="0" wrapText="1" indent="0" justifyLastLine="0" shrinkToFit="0" readingOrder="0"/>
      <border diagonalUp="0" diagonalDown="0">
        <left style="thin">
          <color indexed="64"/>
        </left>
        <right/>
        <top style="thin">
          <color auto="1"/>
        </top>
        <bottom style="thin">
          <color auto="1"/>
        </bottom>
        <vertical/>
        <horizontal style="thin">
          <color auto="1"/>
        </horizontal>
      </border>
    </dxf>
    <dxf>
      <alignment horizontal="general" vertical="bottom"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Arial"/>
        <scheme val="none"/>
      </font>
      <fill>
        <patternFill patternType="none">
          <fgColor theme="0" tint="-0.14999847407452621"/>
          <bgColor auto="1"/>
        </patternFill>
      </fill>
      <alignment horizontal="center" vertical="center" textRotation="0" indent="0" justifyLastLine="0" shrinkToFit="0" readingOrder="0"/>
      <border diagonalUp="0" diagonalDown="0">
        <left style="thin">
          <color theme="1"/>
        </left>
        <right/>
        <top style="thin">
          <color theme="1"/>
        </top>
        <bottom style="thin">
          <color theme="1"/>
        </bottom>
      </border>
    </dxf>
    <dxf>
      <font>
        <b val="0"/>
        <i val="0"/>
        <strike val="0"/>
        <condense val="0"/>
        <extend val="0"/>
        <outline val="0"/>
        <shadow val="0"/>
        <u val="none"/>
        <vertAlign val="baseline"/>
        <sz val="11"/>
        <color theme="1"/>
        <name val="Arial"/>
        <scheme val="none"/>
      </font>
      <fill>
        <patternFill patternType="none">
          <fgColor theme="0" tint="-0.14999847407452621"/>
          <bgColor auto="1"/>
        </patternFill>
      </fill>
      <alignment horizontal="center" vertical="center" textRotation="0" indent="0" justifyLastLine="0" shrinkToFit="0" readingOrder="0"/>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Arial"/>
        <scheme val="none"/>
      </font>
      <numFmt numFmtId="0" formatCode="General"/>
      <fill>
        <patternFill patternType="solid">
          <fgColor indexed="64"/>
          <bgColor rgb="FF92D050"/>
        </patternFill>
      </fill>
      <alignment horizontal="center" vertical="center" textRotation="0" indent="0" justifyLastLine="0" shrinkToFit="0" readingOrder="0"/>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border diagonalUp="0" diagonalDown="0" outline="0">
        <left style="thin">
          <color rgb="FF3F3F3F"/>
        </left>
        <right/>
        <top style="thin">
          <color rgb="FF3F3F3F"/>
        </top>
        <bottom style="thin">
          <color rgb="FF3F3F3F"/>
        </bottom>
      </border>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border diagonalUp="0" diagonalDown="0">
        <left/>
        <right style="medium">
          <color indexed="64"/>
        </right>
        <top style="medium">
          <color auto="1"/>
        </top>
        <bottom style="medium">
          <color auto="1"/>
        </bottom>
        <vertical/>
        <horizontal style="medium">
          <color auto="1"/>
        </horizontal>
      </border>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border diagonalUp="0" diagonalDown="0">
        <left style="medium">
          <color indexed="64"/>
        </left>
        <right/>
        <top style="medium">
          <color auto="1"/>
        </top>
        <bottom style="medium">
          <color auto="1"/>
        </bottom>
        <vertical/>
        <horizontal style="medium">
          <color auto="1"/>
        </horizontal>
      </border>
    </dxf>
    <dxf>
      <font>
        <b val="0"/>
        <i val="0"/>
        <strike val="0"/>
        <condense val="0"/>
        <extend val="0"/>
        <outline val="0"/>
        <shadow val="0"/>
        <u val="none"/>
        <vertAlign val="baseline"/>
        <sz val="11"/>
        <color theme="1"/>
        <name val="Arial"/>
        <scheme val="none"/>
      </font>
      <fill>
        <patternFill patternType="solid">
          <fgColor indexed="64"/>
          <bgColor rgb="FFF59A00"/>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scheme val="none"/>
      </font>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Arial"/>
        <scheme val="none"/>
      </font>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Arial"/>
        <scheme val="none"/>
      </font>
      <fill>
        <patternFill patternType="solid">
          <fgColor indexed="64"/>
          <bgColor theme="4" tint="-0.249977111117893"/>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Arial"/>
        <scheme val="none"/>
      </font>
      <fill>
        <patternFill patternType="solid">
          <fgColor indexed="64"/>
          <bgColor theme="4" tint="-0.249977111117893"/>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Arial"/>
        <scheme val="none"/>
      </font>
      <fill>
        <patternFill patternType="solid">
          <fgColor indexed="64"/>
          <bgColor rgb="FF009FE3"/>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outline val="0"/>
        <shadow val="0"/>
        <u val="none"/>
        <vertAlign val="baseline"/>
        <sz val="11"/>
        <color theme="1"/>
        <name val="Arial"/>
        <scheme val="none"/>
      </font>
      <fill>
        <patternFill patternType="solid">
          <fgColor indexed="64"/>
          <bgColor rgb="FF94C11C"/>
        </patternFill>
      </fill>
      <alignment horizontal="center" vertical="center" textRotation="0" wrapText="1"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1"/>
        <color theme="1"/>
        <name val="Arial"/>
        <scheme val="none"/>
      </font>
      <fill>
        <patternFill patternType="solid">
          <fgColor indexed="64"/>
          <bgColor rgb="FF94C11C"/>
        </patternFill>
      </fill>
      <alignment horizontal="center" vertical="center" textRotation="0" wrapText="1" indent="0" justifyLastLine="0" shrinkToFit="0" readingOrder="0"/>
      <border diagonalUp="0" diagonalDown="0" outline="0">
        <left style="medium">
          <color indexed="64"/>
        </left>
        <right/>
        <top style="medium">
          <color auto="1"/>
        </top>
        <bottom style="medium">
          <color auto="1"/>
        </bottom>
      </border>
    </dxf>
    <dxf>
      <font>
        <b val="0"/>
        <i val="0"/>
        <strike val="0"/>
        <condense val="0"/>
        <extend val="0"/>
        <outline val="0"/>
        <shadow val="0"/>
        <u val="none"/>
        <vertAlign val="baseline"/>
        <sz val="11"/>
        <color theme="1"/>
        <name val="Arial"/>
        <scheme val="none"/>
      </font>
      <fill>
        <patternFill patternType="none">
          <fgColor theme="0" tint="-0.14999847407452621"/>
          <bgColor auto="1"/>
        </patternFill>
      </fill>
      <alignment horizontal="center" vertical="center" textRotation="0" wrapText="0" indent="0" justifyLastLine="0" shrinkToFit="0" readingOrder="0"/>
      <border diagonalUp="0" diagonalDown="0" outline="0">
        <left style="thin">
          <color theme="1"/>
        </left>
        <right/>
        <top style="thin">
          <color theme="1"/>
        </top>
        <bottom style="thin">
          <color theme="1"/>
        </bottom>
      </border>
    </dxf>
    <dxf>
      <font>
        <b val="0"/>
        <i val="0"/>
        <strike val="0"/>
        <condense val="0"/>
        <extend val="0"/>
        <outline val="0"/>
        <shadow val="0"/>
        <u val="none"/>
        <vertAlign val="baseline"/>
        <sz val="11"/>
        <color theme="1"/>
        <name val="Arial"/>
        <scheme val="none"/>
      </font>
      <numFmt numFmtId="30" formatCode="@"/>
      <fill>
        <patternFill patternType="none">
          <fgColor indexed="64"/>
          <bgColor indexed="65"/>
        </patternFill>
      </fill>
      <alignment horizontal="center" vertical="center" textRotation="0" indent="0" justifyLastLine="0" shrinkToFit="0" readingOrder="0"/>
      <border diagonalUp="0" diagonalDown="0" outline="0">
        <left style="thin">
          <color auto="1"/>
        </left>
        <right style="medium">
          <color indexed="64"/>
        </right>
        <top style="medium">
          <color auto="1"/>
        </top>
        <bottom style="medium">
          <color auto="1"/>
        </bottom>
      </border>
    </dxf>
    <dxf>
      <font>
        <b val="0"/>
        <i val="0"/>
        <strike val="0"/>
        <condense val="0"/>
        <extend val="0"/>
        <outline val="0"/>
        <shadow val="0"/>
        <u val="none"/>
        <vertAlign val="baseline"/>
        <sz val="11"/>
        <color theme="1"/>
        <name val="Arial"/>
        <scheme val="none"/>
      </font>
      <numFmt numFmtId="30" formatCode="@"/>
      <fill>
        <patternFill patternType="none">
          <fgColor indexed="64"/>
          <bgColor indexed="65"/>
        </patternFill>
      </fill>
      <alignment horizontal="center" vertical="center" textRotation="0" indent="0" justifyLastLine="0" shrinkToFit="0" readingOrder="0"/>
      <border diagonalUp="0" diagonalDown="0" outline="0">
        <left style="medium">
          <color indexed="64"/>
        </left>
        <right style="thin">
          <color auto="1"/>
        </right>
        <top style="medium">
          <color auto="1"/>
        </top>
        <bottom style="medium">
          <color auto="1"/>
        </bottom>
      </border>
    </dxf>
    <dxf>
      <font>
        <b val="0"/>
        <i val="0"/>
        <strike val="0"/>
        <condense val="0"/>
        <extend val="0"/>
        <outline val="0"/>
        <shadow val="0"/>
        <u val="none"/>
        <vertAlign val="baseline"/>
        <sz val="11"/>
        <color theme="1"/>
        <name val="Arial"/>
        <scheme val="none"/>
      </font>
      <numFmt numFmtId="30" formatCode="@"/>
      <fill>
        <patternFill patternType="none">
          <fgColor indexed="64"/>
          <bgColor indexed="65"/>
        </patternFill>
      </fill>
      <alignment horizontal="center" vertical="center" textRotation="0" indent="0" justifyLastLine="0" shrinkToFit="0" readingOrder="0"/>
      <border diagonalUp="0" diagonalDown="0" outline="0">
        <left/>
        <right style="medium">
          <color indexed="64"/>
        </right>
        <top style="medium">
          <color auto="1"/>
        </top>
        <bottom style="medium">
          <color auto="1"/>
        </bottom>
      </border>
    </dxf>
    <dxf>
      <font>
        <b val="0"/>
        <i val="0"/>
        <strike val="0"/>
        <condense val="0"/>
        <extend val="0"/>
        <outline val="0"/>
        <shadow val="0"/>
        <u val="none"/>
        <vertAlign val="baseline"/>
        <sz val="11"/>
        <color theme="1"/>
        <name val="Arial"/>
        <scheme val="none"/>
      </font>
      <numFmt numFmtId="30" formatCode="@"/>
      <fill>
        <patternFill patternType="none">
          <fgColor theme="0" tint="-0.14999847407452621"/>
          <bgColor auto="1"/>
        </patternFill>
      </fill>
      <alignment horizontal="center" vertical="center" textRotation="0" indent="0" justifyLastLine="0" shrinkToFit="0" readingOrder="0"/>
      <border diagonalUp="0" diagonalDown="0" outline="0">
        <left style="medium">
          <color indexed="64"/>
        </left>
        <right/>
        <top style="medium">
          <color auto="1"/>
        </top>
        <bottom style="medium">
          <color auto="1"/>
        </bottom>
      </border>
    </dxf>
    <dxf>
      <font>
        <b val="0"/>
        <i val="0"/>
        <strike val="0"/>
        <condense val="0"/>
        <extend val="0"/>
        <outline val="0"/>
        <shadow val="0"/>
        <u val="none"/>
        <vertAlign val="baseline"/>
        <sz val="11"/>
        <color theme="1"/>
        <name val="Arial"/>
        <scheme val="none"/>
      </font>
      <numFmt numFmtId="30" formatCode="@"/>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numFmt numFmtId="19" formatCode="dd/mm/yyyy"/>
      <fill>
        <patternFill patternType="none">
          <fgColor theme="0" tint="-0.14999847407452621"/>
          <bgColor auto="1"/>
        </patternFill>
      </fill>
      <alignment horizontal="center" vertical="center" textRotation="0" indent="0" justifyLastLine="0" shrinkToFit="0" readingOrder="0"/>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indent="0" justifyLastLine="0" shrinkToFit="0" readingOrder="0"/>
      <border diagonalUp="0" diagonalDown="0" outline="0">
        <left/>
        <right style="thin">
          <color theme="1"/>
        </right>
        <top style="thin">
          <color theme="1"/>
        </top>
        <bottom style="thin">
          <color theme="1"/>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Arial"/>
        <scheme val="none"/>
      </font>
      <fill>
        <patternFill patternType="none">
          <fgColor rgb="FFD9D9D9"/>
          <bgColor auto="1"/>
        </patternFill>
      </fill>
      <alignment horizontal="center" vertical="center" textRotation="0" indent="0" justifyLastLine="0" shrinkToFit="0" readingOrder="0"/>
    </dxf>
    <dxf>
      <border>
        <bottom style="medium">
          <color indexed="64"/>
        </bottom>
      </border>
    </dxf>
    <dxf>
      <font>
        <strike val="0"/>
        <outline val="0"/>
        <shadow val="0"/>
        <u val="none"/>
        <vertAlign val="baseline"/>
        <sz val="11"/>
        <name val="Arial"/>
        <scheme val="none"/>
      </font>
      <fill>
        <patternFill patternType="none">
          <bgColor auto="1"/>
        </patternFill>
      </fill>
      <alignment horizontal="center" vertical="center" textRotation="90" wrapText="1" indent="0" justifyLastLine="0" shrinkToFit="0" readingOrder="0"/>
      <border diagonalUp="0" diagonalDown="0" outline="0">
        <left style="thin">
          <color auto="1"/>
        </left>
        <right style="thin">
          <color auto="1"/>
        </right>
        <top/>
        <bottom/>
      </border>
    </dxf>
    <dxf>
      <fill>
        <patternFill>
          <bgColor rgb="FF00B0F0"/>
        </patternFill>
      </fill>
    </dxf>
    <dxf>
      <fill>
        <patternFill>
          <bgColor rgb="FFF59A00"/>
        </patternFill>
      </fill>
    </dxf>
    <dxf>
      <fill>
        <patternFill>
          <bgColor rgb="FFF59A00"/>
        </patternFill>
      </fill>
    </dxf>
  </dxfs>
  <tableStyles count="0" defaultTableStyle="TableStyleMedium2" defaultPivotStyle="PivotStyleLight16"/>
  <colors>
    <mruColors>
      <color rgb="FF94C11C"/>
      <color rgb="FF009FE3"/>
      <color rgb="FFF59A00"/>
      <color rgb="FF009640"/>
      <color rgb="FF2D7F68"/>
      <color rgb="FF43B48F"/>
      <color rgb="FF9ADAC5"/>
      <color rgb="FF0053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464820</xdr:colOff>
      <xdr:row>0</xdr:row>
      <xdr:rowOff>76200</xdr:rowOff>
    </xdr:from>
    <xdr:to>
      <xdr:col>6</xdr:col>
      <xdr:colOff>291060</xdr:colOff>
      <xdr:row>4</xdr:row>
      <xdr:rowOff>98552</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35780" y="76200"/>
          <a:ext cx="3240000" cy="9519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7621</xdr:colOff>
      <xdr:row>1</xdr:row>
      <xdr:rowOff>15240</xdr:rowOff>
    </xdr:from>
    <xdr:to>
      <xdr:col>6</xdr:col>
      <xdr:colOff>632461</xdr:colOff>
      <xdr:row>51</xdr:row>
      <xdr:rowOff>152400</xdr:rowOff>
    </xdr:to>
    <xdr:sp macro="" textlink="">
      <xdr:nvSpPr>
        <xdr:cNvPr id="2" name="Textfeld 1"/>
        <xdr:cNvSpPr txBox="1"/>
      </xdr:nvSpPr>
      <xdr:spPr>
        <a:xfrm>
          <a:off x="7621" y="196215"/>
          <a:ext cx="5654040" cy="91859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000" b="1">
              <a:solidFill>
                <a:schemeClr val="dk1"/>
              </a:solidFill>
              <a:effectLst/>
              <a:latin typeface="Arial" panose="020B0604020202020204" pitchFamily="34" charset="0"/>
              <a:ea typeface="+mn-ea"/>
              <a:cs typeface="Arial" panose="020B0604020202020204" pitchFamily="34" charset="0"/>
            </a:rPr>
            <a:t>Generelle Hinweise zur "Abfallbilanz_Baustellen"</a:t>
          </a:r>
          <a:r>
            <a:rPr lang="de-DE" sz="1000" b="1" baseline="0">
              <a:solidFill>
                <a:schemeClr val="dk1"/>
              </a:solidFill>
              <a:effectLst/>
              <a:latin typeface="Arial" panose="020B0604020202020204" pitchFamily="34" charset="0"/>
              <a:ea typeface="+mn-ea"/>
              <a:cs typeface="Arial" panose="020B0604020202020204" pitchFamily="34" charset="0"/>
            </a:rPr>
            <a:t>:</a:t>
          </a:r>
          <a:endParaRPr lang="de-DE" sz="1000" b="1">
            <a:solidFill>
              <a:schemeClr val="dk1"/>
            </a:solidFill>
            <a:effectLst/>
            <a:latin typeface="Arial" panose="020B0604020202020204" pitchFamily="34" charset="0"/>
            <a:ea typeface="+mn-ea"/>
            <a:cs typeface="Arial" panose="020B0604020202020204" pitchFamily="34" charset="0"/>
          </a:endParaRPr>
        </a:p>
        <a:p>
          <a:r>
            <a:rPr lang="de-DE" sz="1000">
              <a:solidFill>
                <a:schemeClr val="dk1"/>
              </a:solidFill>
              <a:effectLst/>
              <a:latin typeface="Arial" panose="020B0604020202020204" pitchFamily="34" charset="0"/>
              <a:ea typeface="+mn-ea"/>
              <a:cs typeface="Arial" panose="020B0604020202020204" pitchFamily="34" charset="0"/>
            </a:rPr>
            <a:t> </a:t>
          </a:r>
          <a:endParaRPr lang="de-DE" sz="1000">
            <a:solidFill>
              <a:schemeClr val="tx1"/>
            </a:solidFill>
            <a:effectLst/>
            <a:latin typeface="Arial" panose="020B0604020202020204" pitchFamily="34" charset="0"/>
            <a:ea typeface="+mn-ea"/>
            <a:cs typeface="Arial" panose="020B0604020202020204" pitchFamily="34" charset="0"/>
          </a:endParaRPr>
        </a:p>
        <a:p>
          <a:r>
            <a:rPr lang="de-DE" sz="1000">
              <a:solidFill>
                <a:schemeClr val="tx1"/>
              </a:solidFill>
              <a:effectLst/>
              <a:latin typeface="Arial" panose="020B0604020202020204" pitchFamily="34" charset="0"/>
              <a:ea typeface="+mn-ea"/>
              <a:cs typeface="Arial" panose="020B0604020202020204" pitchFamily="34" charset="0"/>
            </a:rPr>
            <a:t>Wichtig: Diese Dokumentation ist nur</a:t>
          </a:r>
          <a:r>
            <a:rPr lang="de-DE" sz="1000" baseline="0">
              <a:solidFill>
                <a:schemeClr val="tx1"/>
              </a:solidFill>
              <a:effectLst/>
              <a:latin typeface="Arial" panose="020B0604020202020204" pitchFamily="34" charset="0"/>
              <a:ea typeface="+mn-ea"/>
              <a:cs typeface="Arial" panose="020B0604020202020204" pitchFamily="34" charset="0"/>
            </a:rPr>
            <a:t> zu</a:t>
          </a:r>
          <a:r>
            <a:rPr lang="de-DE" sz="1000">
              <a:solidFill>
                <a:schemeClr val="tx1"/>
              </a:solidFill>
              <a:effectLst/>
              <a:latin typeface="Arial" panose="020B0604020202020204" pitchFamily="34" charset="0"/>
              <a:ea typeface="+mn-ea"/>
              <a:cs typeface="Arial" panose="020B0604020202020204" pitchFamily="34" charset="0"/>
            </a:rPr>
            <a:t> nutzen, wenn sichergestellt ist</a:t>
          </a:r>
          <a:r>
            <a:rPr lang="de-DE" sz="1000" baseline="0">
              <a:solidFill>
                <a:schemeClr val="tx1"/>
              </a:solidFill>
              <a:effectLst/>
              <a:latin typeface="Arial" panose="020B0604020202020204" pitchFamily="34" charset="0"/>
              <a:ea typeface="+mn-ea"/>
              <a:cs typeface="Arial" panose="020B0604020202020204" pitchFamily="34" charset="0"/>
            </a:rPr>
            <a:t>, dass </a:t>
          </a:r>
          <a:r>
            <a:rPr lang="de-DE" sz="1000" b="1" baseline="0">
              <a:solidFill>
                <a:schemeClr val="tx1"/>
              </a:solidFill>
              <a:effectLst/>
              <a:latin typeface="Arial" panose="020B0604020202020204" pitchFamily="34" charset="0"/>
              <a:ea typeface="+mn-ea"/>
              <a:cs typeface="Arial" panose="020B0604020202020204" pitchFamily="34" charset="0"/>
            </a:rPr>
            <a:t>mehr als 10 m³ Baustellenabfällen je Baustelle anfallen. Bei weniger als 10 m³ </a:t>
          </a:r>
          <a:r>
            <a:rPr lang="de-DE" sz="1000" baseline="0">
              <a:solidFill>
                <a:schemeClr val="tx1"/>
              </a:solidFill>
              <a:effectLst/>
              <a:latin typeface="Arial" panose="020B0604020202020204" pitchFamily="34" charset="0"/>
              <a:ea typeface="+mn-ea"/>
              <a:cs typeface="Arial" panose="020B0604020202020204" pitchFamily="34" charset="0"/>
            </a:rPr>
            <a:t>Baustellenabfällen sind die Vorgaben der getrennten Erfassung der Abfallfraktionen weiterhin einzuhalten, jedoch entfällt die Pflicht zur Dokumentation. Im Bautagebuch ist ein Vermerk zu hinterlegen, </a:t>
          </a:r>
          <a:r>
            <a:rPr lang="de-DE" sz="1000" b="1" baseline="0">
              <a:solidFill>
                <a:schemeClr val="tx1"/>
              </a:solidFill>
              <a:effectLst/>
              <a:latin typeface="Arial" panose="020B0604020202020204" pitchFamily="34" charset="0"/>
              <a:ea typeface="+mn-ea"/>
              <a:cs typeface="Arial" panose="020B0604020202020204" pitchFamily="34" charset="0"/>
            </a:rPr>
            <a:t>dass die Menge von 10 m³ Abfall pro Baustelle nicht überschritten wurde. </a:t>
          </a:r>
          <a:r>
            <a:rPr lang="de-DE" sz="1000" baseline="0">
              <a:solidFill>
                <a:schemeClr val="tx1"/>
              </a:solidFill>
              <a:effectLst/>
              <a:latin typeface="Arial" panose="020B0604020202020204" pitchFamily="34" charset="0"/>
              <a:ea typeface="+mn-ea"/>
              <a:cs typeface="Arial" panose="020B0604020202020204" pitchFamily="34" charset="0"/>
            </a:rPr>
            <a:t/>
          </a:r>
          <a:br>
            <a:rPr lang="de-DE" sz="1000" baseline="0">
              <a:solidFill>
                <a:schemeClr val="tx1"/>
              </a:solidFill>
              <a:effectLst/>
              <a:latin typeface="Arial" panose="020B0604020202020204" pitchFamily="34" charset="0"/>
              <a:ea typeface="+mn-ea"/>
              <a:cs typeface="Arial" panose="020B0604020202020204" pitchFamily="34" charset="0"/>
            </a:rPr>
          </a:br>
          <a:r>
            <a:rPr lang="de-DE" sz="1000" baseline="0">
              <a:solidFill>
                <a:schemeClr val="tx1"/>
              </a:solidFill>
              <a:effectLst/>
              <a:latin typeface="Arial" panose="020B0604020202020204" pitchFamily="34" charset="0"/>
              <a:ea typeface="+mn-ea"/>
              <a:cs typeface="Arial" panose="020B0604020202020204" pitchFamily="34" charset="0"/>
            </a:rPr>
            <a:t>Es sind die folgenden Mappen zu befüllen - siehe grüne Markierung:</a:t>
          </a:r>
          <a:br>
            <a:rPr lang="de-DE" sz="1000" baseline="0">
              <a:solidFill>
                <a:schemeClr val="tx1"/>
              </a:solidFill>
              <a:effectLst/>
              <a:latin typeface="Arial" panose="020B0604020202020204" pitchFamily="34" charset="0"/>
              <a:ea typeface="+mn-ea"/>
              <a:cs typeface="Arial" panose="020B0604020202020204" pitchFamily="34" charset="0"/>
            </a:rPr>
          </a:br>
          <a:r>
            <a:rPr lang="de-DE" sz="1000" baseline="0">
              <a:solidFill>
                <a:schemeClr val="tx1"/>
              </a:solidFill>
              <a:effectLst/>
              <a:latin typeface="Arial" panose="020B0604020202020204" pitchFamily="34" charset="0"/>
              <a:ea typeface="+mn-ea"/>
              <a:cs typeface="Arial" panose="020B0604020202020204" pitchFamily="34" charset="0"/>
            </a:rPr>
            <a:t>- Angabe zur Baustelle</a:t>
          </a:r>
        </a:p>
        <a:p>
          <a:r>
            <a:rPr lang="de-DE" sz="1000" baseline="0">
              <a:solidFill>
                <a:schemeClr val="tx1"/>
              </a:solidFill>
              <a:effectLst/>
              <a:latin typeface="Arial" panose="020B0604020202020204" pitchFamily="34" charset="0"/>
              <a:ea typeface="+mn-ea"/>
              <a:cs typeface="Arial" panose="020B0604020202020204" pitchFamily="34" charset="0"/>
            </a:rPr>
            <a:t>- Abfallbilanz Baustelle</a:t>
          </a:r>
          <a:r>
            <a:rPr lang="de-DE" sz="1000" baseline="0">
              <a:solidFill>
                <a:schemeClr val="dk1"/>
              </a:solidFill>
              <a:effectLst/>
              <a:latin typeface="Arial" panose="020B0604020202020204" pitchFamily="34" charset="0"/>
              <a:ea typeface="+mn-ea"/>
              <a:cs typeface="Arial" panose="020B0604020202020204" pitchFamily="34" charset="0"/>
            </a:rPr>
            <a:t/>
          </a:r>
          <a:br>
            <a:rPr lang="de-DE" sz="1000" baseline="0">
              <a:solidFill>
                <a:schemeClr val="dk1"/>
              </a:solidFill>
              <a:effectLst/>
              <a:latin typeface="Arial" panose="020B0604020202020204" pitchFamily="34" charset="0"/>
              <a:ea typeface="+mn-ea"/>
              <a:cs typeface="Arial" panose="020B0604020202020204" pitchFamily="34" charset="0"/>
            </a:rPr>
          </a:br>
          <a:r>
            <a:rPr lang="de-DE" sz="1000" baseline="0">
              <a:solidFill>
                <a:schemeClr val="dk1"/>
              </a:solidFill>
              <a:effectLst/>
              <a:latin typeface="Arial" panose="020B0604020202020204" pitchFamily="34" charset="0"/>
              <a:ea typeface="+mn-ea"/>
              <a:cs typeface="Arial" panose="020B0604020202020204" pitchFamily="34" charset="0"/>
            </a:rPr>
            <a:t/>
          </a:r>
          <a:br>
            <a:rPr lang="de-DE" sz="1000" baseline="0">
              <a:solidFill>
                <a:schemeClr val="dk1"/>
              </a:solidFill>
              <a:effectLst/>
              <a:latin typeface="Arial" panose="020B0604020202020204" pitchFamily="34" charset="0"/>
              <a:ea typeface="+mn-ea"/>
              <a:cs typeface="Arial" panose="020B0604020202020204" pitchFamily="34" charset="0"/>
            </a:rPr>
          </a:br>
          <a:r>
            <a:rPr lang="de-DE" sz="1000" baseline="0">
              <a:solidFill>
                <a:schemeClr val="dk1"/>
              </a:solidFill>
              <a:effectLst/>
              <a:latin typeface="Arial" panose="020B0604020202020204" pitchFamily="34" charset="0"/>
              <a:ea typeface="+mn-ea"/>
              <a:cs typeface="Arial" panose="020B0604020202020204" pitchFamily="34" charset="0"/>
            </a:rPr>
            <a:t>Die Dokumentation ist 3 Jahre aufzubewahren (GewAbfV) und nach EBV 5 Jahre. Unter die EBV falen bzgl. der Dokumentationsanforderung Ziegelmaterial und Recycling-Baustoffe. Nach BGB empfiehlt sich eine Frist von 10 Jahren. </a:t>
          </a:r>
        </a:p>
        <a:p>
          <a:r>
            <a:rPr lang="de-DE" sz="1000" baseline="0">
              <a:solidFill>
                <a:schemeClr val="dk1"/>
              </a:solidFill>
              <a:effectLst/>
              <a:latin typeface="Arial" panose="020B0604020202020204" pitchFamily="34" charset="0"/>
              <a:ea typeface="+mn-ea"/>
              <a:cs typeface="Arial" panose="020B0604020202020204" pitchFamily="34" charset="0"/>
            </a:rPr>
            <a:t/>
          </a:r>
          <a:br>
            <a:rPr lang="de-DE" sz="1000" baseline="0">
              <a:solidFill>
                <a:schemeClr val="dk1"/>
              </a:solidFill>
              <a:effectLst/>
              <a:latin typeface="Arial" panose="020B0604020202020204" pitchFamily="34" charset="0"/>
              <a:ea typeface="+mn-ea"/>
              <a:cs typeface="Arial" panose="020B0604020202020204" pitchFamily="34" charset="0"/>
            </a:rPr>
          </a:br>
          <a:r>
            <a:rPr lang="de-DE" sz="1100" b="1">
              <a:solidFill>
                <a:schemeClr val="dk1"/>
              </a:solidFill>
              <a:effectLst/>
              <a:latin typeface="+mn-lt"/>
              <a:ea typeface="+mn-ea"/>
              <a:cs typeface="+mn-cs"/>
            </a:rPr>
            <a:t>Anwendungshinweise "Abfallbilanz_auf_Baustellen":</a:t>
          </a:r>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Bei den ausgefüllten Zellen handelt es sich um Beispiele.</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Bei den ersten 7 Spalten handelt es sich um einfache „Füllspalten“, wo die Position im LV, das Belegdatum, der Beförderer, die Beförderernummer des Abfalls, der Entsorger, die Entsorgernummer sowie die Nummer der Wiegenote bzw. des Lieferscheins eingetragen werden. </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Spalte H enthält ein Drop-Down-Menü für die Auswahl der passenden AVV-Nummern. Bei den anschließenden Spalten I und J handelt es sich um Zellen die sich automatisch aufgrund der Auswahl in Spalte H (AVV-Nummern) befüllen (siehe grüne Markierungen) anhand eines S-Verweise (bitte Formel nicht herauslöschen!). Die Spalte K-O sind für gefährliche Abfälle auszufüllen - siehe blaue Markierung in Spalte I. Ist hier das Kästchen blau hinterlegt, müssen in jedem Fall die Spalten K – O gefüllt werden. </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Für eine Abfallfraktion von </a:t>
          </a:r>
          <a:r>
            <a:rPr lang="de-DE" sz="1100" b="1">
              <a:solidFill>
                <a:schemeClr val="dk1"/>
              </a:solidFill>
              <a:effectLst/>
              <a:latin typeface="+mn-lt"/>
              <a:ea typeface="+mn-ea"/>
              <a:cs typeface="+mn-cs"/>
            </a:rPr>
            <a:t>mehr</a:t>
          </a:r>
          <a:r>
            <a:rPr lang="de-DE" sz="1100">
              <a:solidFill>
                <a:schemeClr val="dk1"/>
              </a:solidFill>
              <a:effectLst/>
              <a:latin typeface="+mn-lt"/>
              <a:ea typeface="+mn-ea"/>
              <a:cs typeface="+mn-cs"/>
            </a:rPr>
            <a:t> als 20 t ist die Spalte K, L, M auszufüllen. Für gefährliche Abfälle </a:t>
          </a:r>
          <a:r>
            <a:rPr lang="de-DE" sz="1100" b="1">
              <a:solidFill>
                <a:schemeClr val="dk1"/>
              </a:solidFill>
              <a:effectLst/>
              <a:latin typeface="+mn-lt"/>
              <a:ea typeface="+mn-ea"/>
              <a:cs typeface="+mn-cs"/>
            </a:rPr>
            <a:t>unter</a:t>
          </a:r>
          <a:r>
            <a:rPr lang="de-DE" sz="1100">
              <a:solidFill>
                <a:schemeClr val="dk1"/>
              </a:solidFill>
              <a:effectLst/>
              <a:latin typeface="+mn-lt"/>
              <a:ea typeface="+mn-ea"/>
              <a:cs typeface="+mn-cs"/>
            </a:rPr>
            <a:t> 20 t ist die Spalte K, N, O auszufüllen. </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Zudem erscheint eine orangene Markierung in Spalte P, wenn es sich bei dem Abfall um ein Gemisch handelt. Bei einer orangenen Markierung sind weitere Angaben notwendig: </a:t>
          </a:r>
        </a:p>
        <a:p>
          <a:r>
            <a:rPr lang="de-DE" sz="1100">
              <a:solidFill>
                <a:schemeClr val="dk1"/>
              </a:solidFill>
              <a:effectLst/>
              <a:latin typeface="+mn-lt"/>
              <a:ea typeface="+mn-ea"/>
              <a:cs typeface="+mn-cs"/>
            </a:rPr>
            <a:t>Die Spalten Q – V (orange markiert) beziehen sich auf Spalte P und sind zu füllen, wenn in der Spalte P ein „Ja“ erscheint bzw. das Feld orange markiert ist. Für diesen Fall ist entweder die technische Unzumutbarkeit (Spalte S) oder wirtschaftliche Unzumutbarkeit (Spalte R) zu begründen. In beiden Fällen ist nachzuweisen, dass die Abfälle einer Vorbehandlung zugeführt wurden.  </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Spalte W hat ebenfalls ein Drop-Down hinterlegt und umfasst die unterschiedlichen Verwertungsverfahren. Die konkrete Beschreibung, die sich hinter den Abkürzungen (D oder R) befindet ist in der Mappe „Dropdown_Verwertung“ hinterlegt. Diese Angabe findet sich in der Regel mit auf den Entsorgungsnachweisen.</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Der Umrechnungsfaktor in Spalte X ist in Anlehnung der AVV-Nummer hinterlegt und dienst dazu die Menge des Abfalls von Tonnen (Spalte Y) in m³ (Spalte Z) umzurechnen. </a:t>
          </a:r>
        </a:p>
        <a:p>
          <a:endParaRPr lang="de-DE" sz="1100">
            <a:solidFill>
              <a:schemeClr val="dk1"/>
            </a:solidFill>
            <a:effectLst/>
            <a:latin typeface="+mn-lt"/>
            <a:ea typeface="+mn-ea"/>
            <a:cs typeface="+mn-cs"/>
          </a:endParaRPr>
        </a:p>
        <a:p>
          <a:r>
            <a:rPr lang="de-DE" sz="1100">
              <a:solidFill>
                <a:schemeClr val="dk1"/>
              </a:solidFill>
              <a:effectLst/>
              <a:latin typeface="+mn-lt"/>
              <a:ea typeface="+mn-ea"/>
              <a:cs typeface="+mn-cs"/>
            </a:rPr>
            <a:t>Die letzten Spalten AA-AB sind manuell vom Übernahmeschein oder der Wiegenote in die Tabelle zu übertragen.</a:t>
          </a:r>
          <a:br>
            <a:rPr lang="de-DE" sz="1100">
              <a:solidFill>
                <a:schemeClr val="dk1"/>
              </a:solidFill>
              <a:effectLst/>
              <a:latin typeface="+mn-lt"/>
              <a:ea typeface="+mn-ea"/>
              <a:cs typeface="+mn-cs"/>
            </a:rPr>
          </a:br>
          <a:r>
            <a:rPr lang="de-DE" sz="1100">
              <a:solidFill>
                <a:schemeClr val="dk1"/>
              </a:solidFill>
              <a:effectLst/>
              <a:latin typeface="+mn-lt"/>
              <a:ea typeface="+mn-ea"/>
              <a:cs typeface="+mn-cs"/>
            </a:rPr>
            <a:t/>
          </a:r>
          <a:br>
            <a:rPr lang="de-DE" sz="1100">
              <a:solidFill>
                <a:schemeClr val="dk1"/>
              </a:solidFill>
              <a:effectLst/>
              <a:latin typeface="+mn-lt"/>
              <a:ea typeface="+mn-ea"/>
              <a:cs typeface="+mn-cs"/>
            </a:rPr>
          </a:br>
          <a:r>
            <a:rPr lang="de-DE" sz="1100">
              <a:solidFill>
                <a:schemeClr val="dk1"/>
              </a:solidFill>
              <a:effectLst/>
              <a:latin typeface="+mn-lt"/>
              <a:ea typeface="+mn-ea"/>
              <a:cs typeface="+mn-cs"/>
            </a:rPr>
            <a:t>Anmerkungen, Hinweise, </a:t>
          </a:r>
          <a:r>
            <a:rPr lang="de-DE" sz="1100" b="1">
              <a:solidFill>
                <a:schemeClr val="dk1"/>
              </a:solidFill>
              <a:effectLst/>
              <a:latin typeface="+mn-lt"/>
              <a:ea typeface="+mn-ea"/>
              <a:cs typeface="+mn-cs"/>
            </a:rPr>
            <a:t>Verbesserungsvorschläge</a:t>
          </a:r>
          <a:r>
            <a:rPr lang="de-DE" sz="1100">
              <a:solidFill>
                <a:schemeClr val="dk1"/>
              </a:solidFill>
              <a:effectLst/>
              <a:latin typeface="+mn-lt"/>
              <a:ea typeface="+mn-ea"/>
              <a:cs typeface="+mn-cs"/>
            </a:rPr>
            <a:t> bitte an: sabrina.kessler@hamburgwasser.de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276225</xdr:colOff>
          <xdr:row>7</xdr:row>
          <xdr:rowOff>200025</xdr:rowOff>
        </xdr:from>
        <xdr:to>
          <xdr:col>1</xdr:col>
          <xdr:colOff>647700</xdr:colOff>
          <xdr:row>9</xdr:row>
          <xdr:rowOff>19050</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9</xdr:row>
          <xdr:rowOff>0</xdr:rowOff>
        </xdr:from>
        <xdr:to>
          <xdr:col>1</xdr:col>
          <xdr:colOff>704850</xdr:colOff>
          <xdr:row>10</xdr:row>
          <xdr:rowOff>19050</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ahnl\AppData\Local\Microsoft\Windows\INetCache\Content.Outlook\MGPIZCUJ\Dokumentation%20f&#252;r%20Abf&#228;lle%20auf%20Baustellen%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Anmerkung Dokumentation"/>
      <sheetName val="Baumaßnahme"/>
      <sheetName val="Dokumentationspflicht"/>
      <sheetName val="getrennte Erfassung Bau"/>
      <sheetName val="getrennte Erfassung Siedlungs"/>
      <sheetName val="Gemische Bau"/>
      <sheetName val="Gemische Siedlungs"/>
      <sheetName val="Gemische Bau verbleib"/>
      <sheetName val="Gemische Siedlungs verbleib"/>
      <sheetName val="Bau Ausnahme Vorbehandlung"/>
      <sheetName val="Siedlung Ausnahme Vorbehandlung"/>
      <sheetName val="sycatContro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Dokumentation für Abfälle auf Baustellen</v>
          </cell>
        </row>
        <row r="2">
          <cell r="B2" t="str">
            <v>HW-I-FM-110</v>
          </cell>
        </row>
      </sheetData>
    </sheetDataSet>
  </externalBook>
</externalLink>
</file>

<file path=xl/tables/table1.xml><?xml version="1.0" encoding="utf-8"?>
<table xmlns="http://schemas.openxmlformats.org/spreadsheetml/2006/main" id="3" name="Tabelle14" displayName="Tabelle14" ref="A5:AB34" totalsRowShown="0" headerRowDxfId="41" dataDxfId="39" headerRowBorderDxfId="40" tableBorderDxfId="38" totalsRowBorderDxfId="37">
  <autoFilter ref="A5:AB34"/>
  <tableColumns count="28">
    <tableColumn id="46" name="Position im LV" dataDxfId="36"/>
    <tableColumn id="2" name="Belegdatum (Wiegenote / Lieferschein)" dataDxfId="35"/>
    <tableColumn id="16" name="Nummer der Wiegenote / Lieferscheine" dataDxfId="34"/>
    <tableColumn id="4" name="Beförderer" dataDxfId="33"/>
    <tableColumn id="3" name="Beförderernummer" dataDxfId="32"/>
    <tableColumn id="23" name="Entsorger" dataDxfId="31"/>
    <tableColumn id="8" name="Entsorgernummer" dataDxfId="30"/>
    <tableColumn id="7" name="AVV-Nr" dataDxfId="29">
      <calculatedColumnFormula>IFERROR(VLOOKUP(#REF!,Tabelle2[[Bezeichnung]:[Spalte1]],2,FALSE)," ")</calculatedColumnFormula>
    </tableColumn>
    <tableColumn id="9" name="Gefährlicher Abfall [ja/nein]" dataDxfId="28" dataCellStyle="Ausgabe">
      <calculatedColumnFormula>IFERROR(VLOOKUP(Tabelle14[[#This Row],[AVV-Nr]],Tabelle2[#All],4,TRUE),"")</calculatedColumnFormula>
    </tableColumn>
    <tableColumn id="18" name="Abfallbezeichnung " dataDxfId="27" dataCellStyle="Ausgabe">
      <calculatedColumnFormula>IFERROR(VLOOKUP(Tabelle14[[#This Row],[AVV-Nr]],Tabelle2[#All],2,FALSE),"")</calculatedColumnFormula>
    </tableColumn>
    <tableColumn id="26" name="Datum Entsorgungsnachweis" dataDxfId="26" dataCellStyle="Ausgabe"/>
    <tableColumn id="25" name="EN-Nummer" dataDxfId="25" dataCellStyle="Ausgabe"/>
    <tableColumn id="10" name="Begleitschein-Nr. " dataDxfId="24" dataCellStyle="Ausgabe"/>
    <tableColumn id="11" name="SN - Nummer " dataDxfId="23" dataCellStyle="Ausgabe"/>
    <tableColumn id="24" name="ÜS-Nummer" dataDxfId="22" dataCellStyle="Ausgabe"/>
    <tableColumn id="39" name="Gemisch [ja/nein] (füllt sich automatisch)" dataDxfId="3" dataCellStyle="Ausgabe">
      <calculatedColumnFormula>IFERROR(VLOOKUP(Tabelle14[[#This Row],[AVV-Nr]],Tabelle2[#All],5,FALSE),"")</calculatedColumnFormula>
    </tableColumn>
    <tableColumn id="50" name="Zusammensetzung des Gemisches _x000a_(Welche Baumaterialien wurden in dem Gemisch erfasst)" dataDxfId="21" dataCellStyle="Ausgabe"/>
    <tableColumn id="5" name="wirtschaftliche unzumutbar (Schleswigholstein und Hamburg mind. 1,5 fache des herkömmlichen Entsorgungspreises)" dataDxfId="20" dataCellStyle="Ausgabe"/>
    <tableColumn id="49" name="technisch Unzumutbar " dataDxfId="19" dataCellStyle="Ausgabe"/>
    <tableColumn id="48" name="Vorbehandlung oder Aufbereitungsanlage _x000a_(Name und Adresse der Anlage)" dataDxfId="18" dataCellStyle="Ausgabe"/>
    <tableColumn id="6" name="Begründung für energetische Verwertung oder Beseitigung (R 01 und D-Verfahren)" dataDxfId="17" dataCellStyle="Ausgabe"/>
    <tableColumn id="47" name="Entsorger der Vorbehandlung" dataDxfId="16" dataCellStyle="Ausgabe"/>
    <tableColumn id="42" name="Verwertungsverfahren" dataDxfId="2" dataCellStyle="Ausgabe"/>
    <tableColumn id="1" name="Umrechnungsfaktor" dataDxfId="0" dataCellStyle="Ausgabe">
      <calculatedColumnFormula>IFERROR(VLOOKUP(Tabelle14[[#This Row],[AVV-Nr]],Tabelle2[#All],6,FALSE),"")</calculatedColumnFormula>
    </tableColumn>
    <tableColumn id="37" name="Tonnen  [t]" dataDxfId="1"/>
    <tableColumn id="19" name="m³" dataDxfId="15">
      <calculatedColumnFormula>((IFERROR(VLOOKUP(Tabelle14[[#This Row],[AVV-Nr]],Tabelle2[#All],5,FALSE),"")))</calculatedColumnFormula>
    </tableColumn>
    <tableColumn id="20" name="Anzahl Behälter/_x000a_Container" dataDxfId="14"/>
    <tableColumn id="22" name="Gesamtpreis" dataDxfId="13" dataCellStyle="Währung"/>
  </tableColumns>
  <tableStyleInfo name="TableStyleLight1" showFirstColumn="0" showLastColumn="0" showRowStripes="1" showColumnStripes="0"/>
</table>
</file>

<file path=xl/tables/table2.xml><?xml version="1.0" encoding="utf-8"?>
<table xmlns="http://schemas.openxmlformats.org/spreadsheetml/2006/main" id="2" name="Tabelle2" displayName="Tabelle2" ref="A2:G45" totalsRowShown="0" headerRowDxfId="12" dataDxfId="11">
  <autoFilter ref="A2:G45"/>
  <sortState ref="A3:G45">
    <sortCondition ref="A3"/>
  </sortState>
  <tableColumns count="7">
    <tableColumn id="1" name="AVV-Nr. " dataDxfId="10"/>
    <tableColumn id="2" name="Bezeichnung" dataDxfId="9"/>
    <tableColumn id="7" name="Spalte1" dataDxfId="8"/>
    <tableColumn id="5" name="Gefährlicher Abfall [ja/nein]" dataDxfId="7"/>
    <tableColumn id="3" name="Gemisch" dataDxfId="6"/>
    <tableColumn id="4" name="Umrechnungsfaktor [m³] in [t] *" dataDxfId="5"/>
    <tableColumn id="6" name="Umrechnungsfaktor [m³] in [t]" dataDxfId="4"/>
  </tableColumns>
  <tableStyleInfo name="TableStyleLight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5" Type="http://schemas.openxmlformats.org/officeDocument/2006/relationships/comments" Target="../comments2.xml"/><Relationship Id="rId4"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G8" sqref="G8"/>
    </sheetView>
  </sheetViews>
  <sheetFormatPr baseColWidth="10" defaultRowHeight="14.25" x14ac:dyDescent="0.2"/>
  <cols>
    <col min="1" max="1" width="39.625" customWidth="1"/>
  </cols>
  <sheetData>
    <row r="1" spans="1:7" ht="20.25" x14ac:dyDescent="0.2">
      <c r="A1" s="185" t="s">
        <v>191</v>
      </c>
      <c r="B1" s="186"/>
      <c r="C1" s="186"/>
      <c r="D1" s="13"/>
      <c r="E1" s="187"/>
      <c r="F1" s="187"/>
      <c r="G1" s="187"/>
    </row>
    <row r="2" spans="1:7" ht="21" customHeight="1" x14ac:dyDescent="0.2">
      <c r="A2" s="14" t="s">
        <v>192</v>
      </c>
      <c r="B2" s="15"/>
      <c r="D2" s="13"/>
      <c r="E2" s="16"/>
      <c r="F2" s="16"/>
      <c r="G2" s="16"/>
    </row>
    <row r="3" spans="1:7" ht="15.75" x14ac:dyDescent="0.2">
      <c r="A3" s="17"/>
      <c r="B3" s="18"/>
      <c r="D3" s="18"/>
      <c r="E3" s="18"/>
      <c r="F3" s="18"/>
      <c r="G3" s="18"/>
    </row>
    <row r="4" spans="1:7" ht="15.75" x14ac:dyDescent="0.2">
      <c r="A4" s="19" t="str">
        <f>[1]sycatControlData!B1</f>
        <v>Dokumentation für Abfälle auf Baustellen</v>
      </c>
      <c r="B4" s="18"/>
      <c r="D4" s="18"/>
      <c r="E4" s="18"/>
      <c r="F4" s="18"/>
      <c r="G4" s="18"/>
    </row>
    <row r="5" spans="1:7" ht="15" x14ac:dyDescent="0.2">
      <c r="A5" s="20" t="str">
        <f>[1]sycatControlData!B2</f>
        <v>HW-I-FM-110</v>
      </c>
      <c r="B5" s="18"/>
      <c r="D5" s="18"/>
      <c r="E5" s="18"/>
      <c r="F5" s="18"/>
      <c r="G5" s="18"/>
    </row>
    <row r="6" spans="1:7" ht="15" x14ac:dyDescent="0.25">
      <c r="A6" s="21"/>
      <c r="B6" s="18"/>
      <c r="D6" s="18"/>
      <c r="E6" s="18"/>
      <c r="F6" s="18"/>
      <c r="G6" s="18"/>
    </row>
    <row r="7" spans="1:7" ht="15" x14ac:dyDescent="0.2">
      <c r="A7" s="22" t="s">
        <v>181</v>
      </c>
      <c r="B7" s="23" t="s">
        <v>187</v>
      </c>
      <c r="D7" s="18"/>
      <c r="E7" s="18"/>
      <c r="F7" s="18"/>
      <c r="G7" s="18"/>
    </row>
    <row r="8" spans="1:7" ht="15" x14ac:dyDescent="0.2">
      <c r="A8" s="22" t="s">
        <v>182</v>
      </c>
      <c r="B8" s="24" t="s">
        <v>188</v>
      </c>
      <c r="D8" s="18"/>
      <c r="E8" s="18"/>
      <c r="F8" s="18"/>
      <c r="G8" s="18"/>
    </row>
    <row r="9" spans="1:7" ht="15" x14ac:dyDescent="0.2">
      <c r="A9" s="22" t="s">
        <v>183</v>
      </c>
      <c r="B9" s="24" t="s">
        <v>226</v>
      </c>
      <c r="D9" s="18"/>
      <c r="E9" s="18"/>
      <c r="F9" s="18"/>
      <c r="G9" s="18"/>
    </row>
    <row r="10" spans="1:7" ht="15" x14ac:dyDescent="0.2">
      <c r="A10" s="22"/>
      <c r="B10" s="24"/>
      <c r="D10" s="18"/>
      <c r="E10" s="18"/>
      <c r="F10" s="18"/>
      <c r="G10" s="18"/>
    </row>
    <row r="11" spans="1:7" ht="15" x14ac:dyDescent="0.2">
      <c r="A11" s="25" t="s">
        <v>184</v>
      </c>
      <c r="B11" s="23" t="s">
        <v>230</v>
      </c>
      <c r="D11" s="18"/>
      <c r="E11" s="18"/>
      <c r="F11" s="18"/>
      <c r="G11" s="18"/>
    </row>
    <row r="12" spans="1:7" ht="15" x14ac:dyDescent="0.2">
      <c r="A12" s="22" t="s">
        <v>185</v>
      </c>
      <c r="B12" s="23"/>
      <c r="D12" s="18"/>
      <c r="E12" s="18"/>
      <c r="F12" s="18"/>
      <c r="G12" s="18"/>
    </row>
    <row r="13" spans="1:7" ht="15" x14ac:dyDescent="0.2">
      <c r="A13" s="22" t="s">
        <v>186</v>
      </c>
      <c r="B13" s="23" t="s">
        <v>225</v>
      </c>
      <c r="D13" s="18"/>
      <c r="E13" s="18"/>
      <c r="F13" s="18"/>
      <c r="G13" s="18"/>
    </row>
    <row r="14" spans="1:7" ht="15" x14ac:dyDescent="0.2">
      <c r="A14" s="22"/>
      <c r="B14" s="26"/>
      <c r="D14" s="18"/>
      <c r="E14" s="18"/>
      <c r="F14" s="18"/>
      <c r="G14" s="18"/>
    </row>
    <row r="15" spans="1:7" x14ac:dyDescent="0.2">
      <c r="A15" s="18"/>
      <c r="B15" s="18"/>
      <c r="D15" s="18"/>
      <c r="E15" s="18"/>
      <c r="F15" s="18"/>
      <c r="G15" s="18"/>
    </row>
    <row r="16" spans="1:7" ht="13.9" customHeight="1" x14ac:dyDescent="0.2">
      <c r="A16" s="27"/>
      <c r="B16" s="28"/>
      <c r="D16" s="28"/>
      <c r="E16" s="28"/>
      <c r="F16" s="28"/>
      <c r="G16" s="28"/>
    </row>
    <row r="17" spans="1:5" x14ac:dyDescent="0.2">
      <c r="A17" s="29" t="s">
        <v>189</v>
      </c>
      <c r="B17" s="29"/>
      <c r="C17" s="29"/>
      <c r="D17" s="29"/>
      <c r="E17" s="29"/>
    </row>
    <row r="18" spans="1:5" x14ac:dyDescent="0.2">
      <c r="A18" s="29" t="s">
        <v>190</v>
      </c>
      <c r="B18" s="29"/>
      <c r="C18" s="29"/>
      <c r="D18" s="29"/>
      <c r="E18" s="29"/>
    </row>
  </sheetData>
  <mergeCells count="2">
    <mergeCell ref="A1:C1"/>
    <mergeCell ref="E1:G1"/>
  </mergeCells>
  <dataValidations count="1">
    <dataValidation type="list" allowBlank="1" showInputMessage="1" showErrorMessage="1" sqref="B13">
      <formula1>"Öffentlich,Intern,Vertraulich,Streng vertraulich"</formula1>
    </dataValidation>
  </dataValidation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A12"/>
  <sheetViews>
    <sheetView workbookViewId="0">
      <selection activeCell="J53" sqref="J53"/>
    </sheetView>
  </sheetViews>
  <sheetFormatPr baseColWidth="10" defaultRowHeight="14.25" x14ac:dyDescent="0.2"/>
  <sheetData>
    <row r="9" spans="1:1" x14ac:dyDescent="0.2">
      <c r="A9" s="31"/>
    </row>
    <row r="12" spans="1:1" x14ac:dyDescent="0.2">
      <c r="A12" s="9"/>
    </row>
  </sheetData>
  <pageMargins left="0.70866141732283472" right="0.70866141732283472" top="0.78740157480314965" bottom="0.78740157480314965" header="0.31496062992125984" footer="0.31496062992125984"/>
  <pageSetup paperSize="9" orientation="portrait" r:id="rId1"/>
  <headerFooter>
    <oddHeader>&amp;R&amp;G</oddHeader>
    <oddFooter>&amp;R&amp;G</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4C11C"/>
  </sheetPr>
  <dimension ref="A1:H30"/>
  <sheetViews>
    <sheetView workbookViewId="0">
      <selection activeCell="A23" sqref="A23:H30"/>
    </sheetView>
  </sheetViews>
  <sheetFormatPr baseColWidth="10" defaultRowHeight="14.25" x14ac:dyDescent="0.2"/>
  <sheetData>
    <row r="1" spans="1:8" x14ac:dyDescent="0.2">
      <c r="A1" s="198" t="s">
        <v>229</v>
      </c>
      <c r="B1" s="199"/>
      <c r="C1" s="199"/>
      <c r="D1" s="199"/>
      <c r="E1" s="199"/>
      <c r="F1" s="199"/>
      <c r="G1" s="199" t="s">
        <v>212</v>
      </c>
      <c r="H1" s="200"/>
    </row>
    <row r="2" spans="1:8" x14ac:dyDescent="0.2">
      <c r="A2" s="201"/>
      <c r="B2" s="202"/>
      <c r="C2" s="202"/>
      <c r="D2" s="202"/>
      <c r="E2" s="202"/>
      <c r="F2" s="202"/>
      <c r="G2" s="202"/>
      <c r="H2" s="203"/>
    </row>
    <row r="3" spans="1:8" x14ac:dyDescent="0.2">
      <c r="A3" s="201"/>
      <c r="B3" s="202"/>
      <c r="C3" s="202"/>
      <c r="D3" s="202"/>
      <c r="E3" s="202"/>
      <c r="F3" s="202"/>
      <c r="G3" s="202"/>
      <c r="H3" s="203"/>
    </row>
    <row r="4" spans="1:8" x14ac:dyDescent="0.2">
      <c r="A4" s="201"/>
      <c r="B4" s="202"/>
      <c r="C4" s="202"/>
      <c r="D4" s="202"/>
      <c r="E4" s="202"/>
      <c r="F4" s="202"/>
      <c r="G4" s="202"/>
      <c r="H4" s="203"/>
    </row>
    <row r="5" spans="1:8" x14ac:dyDescent="0.2">
      <c r="A5" s="201"/>
      <c r="B5" s="202"/>
      <c r="C5" s="202"/>
      <c r="D5" s="202"/>
      <c r="E5" s="202"/>
      <c r="F5" s="202"/>
      <c r="G5" s="202"/>
      <c r="H5" s="203"/>
    </row>
    <row r="6" spans="1:8" x14ac:dyDescent="0.2">
      <c r="A6" s="201"/>
      <c r="B6" s="202"/>
      <c r="C6" s="202"/>
      <c r="D6" s="202"/>
      <c r="E6" s="202"/>
      <c r="F6" s="202"/>
      <c r="G6" s="202"/>
      <c r="H6" s="203"/>
    </row>
    <row r="7" spans="1:8" x14ac:dyDescent="0.2">
      <c r="A7" s="201"/>
      <c r="B7" s="202"/>
      <c r="C7" s="202"/>
      <c r="D7" s="202"/>
      <c r="E7" s="202"/>
      <c r="F7" s="202"/>
      <c r="G7" s="202"/>
      <c r="H7" s="203"/>
    </row>
    <row r="8" spans="1:8" ht="15.75" thickBot="1" x14ac:dyDescent="0.25">
      <c r="A8" s="204" t="s">
        <v>213</v>
      </c>
      <c r="B8" s="205"/>
      <c r="C8" s="205"/>
      <c r="D8" s="205"/>
      <c r="E8" s="205"/>
      <c r="F8" s="205"/>
      <c r="G8" s="205"/>
      <c r="H8" s="206"/>
    </row>
    <row r="9" spans="1:8" x14ac:dyDescent="0.2">
      <c r="A9" s="107"/>
      <c r="B9" s="202" t="s">
        <v>214</v>
      </c>
      <c r="C9" s="202"/>
      <c r="D9" s="108"/>
      <c r="E9" s="108"/>
      <c r="F9" s="108"/>
      <c r="G9" s="108"/>
      <c r="H9" s="109"/>
    </row>
    <row r="10" spans="1:8" ht="15" thickBot="1" x14ac:dyDescent="0.25">
      <c r="A10" s="110"/>
      <c r="B10" s="202" t="s">
        <v>215</v>
      </c>
      <c r="C10" s="202"/>
      <c r="D10" s="108"/>
      <c r="E10" s="108"/>
      <c r="F10" s="108"/>
      <c r="G10" s="108"/>
      <c r="H10" s="109"/>
    </row>
    <row r="11" spans="1:8" x14ac:dyDescent="0.2">
      <c r="A11" s="207" t="s">
        <v>221</v>
      </c>
      <c r="B11" s="208"/>
      <c r="C11" s="208"/>
      <c r="D11" s="208"/>
      <c r="E11" s="208"/>
      <c r="F11" s="208"/>
      <c r="G11" s="208"/>
      <c r="H11" s="209"/>
    </row>
    <row r="12" spans="1:8" ht="15" thickBot="1" x14ac:dyDescent="0.25">
      <c r="A12" s="207"/>
      <c r="B12" s="208"/>
      <c r="C12" s="208"/>
      <c r="D12" s="208"/>
      <c r="E12" s="208"/>
      <c r="F12" s="208"/>
      <c r="G12" s="208"/>
      <c r="H12" s="209"/>
    </row>
    <row r="13" spans="1:8" ht="15.75" thickBot="1" x14ac:dyDescent="0.25">
      <c r="A13" s="207" t="s">
        <v>216</v>
      </c>
      <c r="B13" s="208"/>
      <c r="C13" s="208"/>
      <c r="D13" s="208"/>
      <c r="E13" s="117"/>
      <c r="F13" s="100"/>
      <c r="G13" s="100"/>
      <c r="H13" s="114"/>
    </row>
    <row r="14" spans="1:8" x14ac:dyDescent="0.2">
      <c r="A14" s="115"/>
      <c r="B14" s="100"/>
      <c r="C14" s="100"/>
      <c r="D14" s="100"/>
      <c r="E14" s="100"/>
      <c r="F14" s="100"/>
      <c r="G14" s="100"/>
      <c r="H14" s="114"/>
    </row>
    <row r="15" spans="1:8" ht="15" x14ac:dyDescent="0.2">
      <c r="A15" s="210" t="s">
        <v>217</v>
      </c>
      <c r="B15" s="210"/>
      <c r="C15" s="210"/>
      <c r="D15" s="195"/>
      <c r="E15" s="196"/>
      <c r="F15" s="196"/>
      <c r="G15" s="197"/>
      <c r="H15" s="113"/>
    </row>
    <row r="16" spans="1:8" ht="15" x14ac:dyDescent="0.25">
      <c r="A16" s="210" t="s">
        <v>222</v>
      </c>
      <c r="B16" s="210"/>
      <c r="C16" s="210"/>
      <c r="D16" s="195"/>
      <c r="E16" s="196"/>
      <c r="F16" s="196"/>
      <c r="G16" s="197"/>
      <c r="H16" s="116"/>
    </row>
    <row r="17" spans="1:8" ht="15" x14ac:dyDescent="0.25">
      <c r="A17" s="118" t="s">
        <v>223</v>
      </c>
      <c r="B17" s="118"/>
      <c r="C17" s="118"/>
      <c r="D17" s="195"/>
      <c r="E17" s="196"/>
      <c r="F17" s="196"/>
      <c r="G17" s="197"/>
      <c r="H17" s="116"/>
    </row>
    <row r="18" spans="1:8" ht="15.75" x14ac:dyDescent="0.25">
      <c r="A18" s="194" t="s">
        <v>218</v>
      </c>
      <c r="B18" s="194"/>
      <c r="C18" s="194"/>
      <c r="D18" s="195"/>
      <c r="E18" s="196"/>
      <c r="F18" s="196"/>
      <c r="G18" s="197"/>
      <c r="H18" s="116"/>
    </row>
    <row r="19" spans="1:8" ht="15.75" x14ac:dyDescent="0.25">
      <c r="A19" s="194" t="s">
        <v>228</v>
      </c>
      <c r="B19" s="194"/>
      <c r="C19" s="194"/>
      <c r="D19" s="195"/>
      <c r="E19" s="196"/>
      <c r="F19" s="196"/>
      <c r="G19" s="197"/>
      <c r="H19" s="116"/>
    </row>
    <row r="20" spans="1:8" ht="15.75" x14ac:dyDescent="0.25">
      <c r="A20" s="194" t="s">
        <v>219</v>
      </c>
      <c r="B20" s="194"/>
      <c r="C20" s="194"/>
      <c r="D20" s="195"/>
      <c r="E20" s="196"/>
      <c r="F20" s="196"/>
      <c r="G20" s="197"/>
      <c r="H20" s="116"/>
    </row>
    <row r="21" spans="1:8" ht="15.75" x14ac:dyDescent="0.25">
      <c r="A21" s="194" t="s">
        <v>220</v>
      </c>
      <c r="B21" s="194"/>
      <c r="C21" s="194"/>
      <c r="D21" s="195"/>
      <c r="E21" s="196"/>
      <c r="F21" s="196"/>
      <c r="G21" s="197"/>
      <c r="H21" s="116"/>
    </row>
    <row r="22" spans="1:8" x14ac:dyDescent="0.2">
      <c r="A22" s="111"/>
      <c r="B22" s="112"/>
      <c r="C22" s="112"/>
      <c r="D22" s="112"/>
      <c r="E22" s="112"/>
      <c r="F22" s="112"/>
      <c r="G22" s="112"/>
      <c r="H22" s="113"/>
    </row>
    <row r="23" spans="1:8" x14ac:dyDescent="0.2">
      <c r="A23" s="188" t="s">
        <v>224</v>
      </c>
      <c r="B23" s="189"/>
      <c r="C23" s="189"/>
      <c r="D23" s="189"/>
      <c r="E23" s="189"/>
      <c r="F23" s="189"/>
      <c r="G23" s="189"/>
      <c r="H23" s="190"/>
    </row>
    <row r="24" spans="1:8" x14ac:dyDescent="0.2">
      <c r="A24" s="188"/>
      <c r="B24" s="189"/>
      <c r="C24" s="189"/>
      <c r="D24" s="189"/>
      <c r="E24" s="189"/>
      <c r="F24" s="189"/>
      <c r="G24" s="189"/>
      <c r="H24" s="190"/>
    </row>
    <row r="25" spans="1:8" x14ac:dyDescent="0.2">
      <c r="A25" s="188"/>
      <c r="B25" s="189"/>
      <c r="C25" s="189"/>
      <c r="D25" s="189"/>
      <c r="E25" s="189"/>
      <c r="F25" s="189"/>
      <c r="G25" s="189"/>
      <c r="H25" s="190"/>
    </row>
    <row r="26" spans="1:8" x14ac:dyDescent="0.2">
      <c r="A26" s="188"/>
      <c r="B26" s="189"/>
      <c r="C26" s="189"/>
      <c r="D26" s="189"/>
      <c r="E26" s="189"/>
      <c r="F26" s="189"/>
      <c r="G26" s="189"/>
      <c r="H26" s="190"/>
    </row>
    <row r="27" spans="1:8" x14ac:dyDescent="0.2">
      <c r="A27" s="188"/>
      <c r="B27" s="189"/>
      <c r="C27" s="189"/>
      <c r="D27" s="189"/>
      <c r="E27" s="189"/>
      <c r="F27" s="189"/>
      <c r="G27" s="189"/>
      <c r="H27" s="190"/>
    </row>
    <row r="28" spans="1:8" x14ac:dyDescent="0.2">
      <c r="A28" s="188"/>
      <c r="B28" s="189"/>
      <c r="C28" s="189"/>
      <c r="D28" s="189"/>
      <c r="E28" s="189"/>
      <c r="F28" s="189"/>
      <c r="G28" s="189"/>
      <c r="H28" s="190"/>
    </row>
    <row r="29" spans="1:8" x14ac:dyDescent="0.2">
      <c r="A29" s="188"/>
      <c r="B29" s="189"/>
      <c r="C29" s="189"/>
      <c r="D29" s="189"/>
      <c r="E29" s="189"/>
      <c r="F29" s="189"/>
      <c r="G29" s="189"/>
      <c r="H29" s="190"/>
    </row>
    <row r="30" spans="1:8" ht="15" thickBot="1" x14ac:dyDescent="0.25">
      <c r="A30" s="191"/>
      <c r="B30" s="192"/>
      <c r="C30" s="192"/>
      <c r="D30" s="192"/>
      <c r="E30" s="192"/>
      <c r="F30" s="192"/>
      <c r="G30" s="192"/>
      <c r="H30" s="193"/>
    </row>
  </sheetData>
  <mergeCells count="20">
    <mergeCell ref="A18:C18"/>
    <mergeCell ref="D18:G18"/>
    <mergeCell ref="A1:H7"/>
    <mergeCell ref="A8:H8"/>
    <mergeCell ref="B9:C9"/>
    <mergeCell ref="B10:C10"/>
    <mergeCell ref="A11:H12"/>
    <mergeCell ref="A13:D13"/>
    <mergeCell ref="A15:C15"/>
    <mergeCell ref="D15:G15"/>
    <mergeCell ref="A16:C16"/>
    <mergeCell ref="D16:G16"/>
    <mergeCell ref="D17:G17"/>
    <mergeCell ref="A23:H30"/>
    <mergeCell ref="A19:C19"/>
    <mergeCell ref="D19:G19"/>
    <mergeCell ref="A20:C20"/>
    <mergeCell ref="D20:G20"/>
    <mergeCell ref="A21:C21"/>
    <mergeCell ref="D21:G21"/>
  </mergeCells>
  <dataValidations count="1">
    <dataValidation allowBlank="1" showInputMessage="1" showErrorMessage="1" prompt="Bitte eine der Möglichkeiten auswählen!" sqref="D15"/>
  </dataValidations>
  <pageMargins left="0.7" right="0.7" top="0.78740157499999996" bottom="0.78740157499999996"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0</xdr:col>
                    <xdr:colOff>276225</xdr:colOff>
                    <xdr:row>7</xdr:row>
                    <xdr:rowOff>200025</xdr:rowOff>
                  </from>
                  <to>
                    <xdr:col>1</xdr:col>
                    <xdr:colOff>647700</xdr:colOff>
                    <xdr:row>9</xdr:row>
                    <xdr:rowOff>19050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0</xdr:col>
                    <xdr:colOff>276225</xdr:colOff>
                    <xdr:row>9</xdr:row>
                    <xdr:rowOff>0</xdr:rowOff>
                  </from>
                  <to>
                    <xdr:col>1</xdr:col>
                    <xdr:colOff>704850</xdr:colOff>
                    <xdr:row>10</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B39"/>
  <sheetViews>
    <sheetView tabSelected="1" topLeftCell="A5" zoomScale="85" zoomScaleNormal="85" workbookViewId="0">
      <selection activeCell="I18" sqref="I18"/>
    </sheetView>
  </sheetViews>
  <sheetFormatPr baseColWidth="10" defaultRowHeight="14.25" outlineLevelCol="1" x14ac:dyDescent="0.2"/>
  <cols>
    <col min="1" max="1" width="13.125" customWidth="1"/>
    <col min="2" max="2" width="14" customWidth="1"/>
    <col min="3" max="3" width="16.125" customWidth="1"/>
    <col min="4" max="4" width="12.25" customWidth="1"/>
    <col min="5" max="5" width="9.625" customWidth="1"/>
    <col min="6" max="6" width="22.875" customWidth="1"/>
    <col min="7" max="7" width="18" customWidth="1"/>
    <col min="8" max="8" width="17.625" customWidth="1"/>
    <col min="9" max="9" width="15" customWidth="1"/>
    <col min="10" max="10" width="57.25" customWidth="1"/>
    <col min="11" max="11" width="11.625" customWidth="1" outlineLevel="1"/>
    <col min="12" max="14" width="12.875" customWidth="1" outlineLevel="1"/>
    <col min="15" max="15" width="16.75" customWidth="1" outlineLevel="1"/>
    <col min="16" max="16" width="18.25" customWidth="1"/>
    <col min="17" max="18" width="34.75" customWidth="1" outlineLevel="1"/>
    <col min="19" max="22" width="30.75" customWidth="1" outlineLevel="1"/>
    <col min="23" max="23" width="13.75" customWidth="1"/>
    <col min="24" max="24" width="16.25" customWidth="1"/>
    <col min="25" max="25" width="9" customWidth="1"/>
    <col min="26" max="26" width="12.25" customWidth="1"/>
    <col min="27" max="27" width="25.5" bestFit="1" customWidth="1"/>
    <col min="28" max="28" width="11.75" customWidth="1"/>
  </cols>
  <sheetData>
    <row r="1" spans="1:28" ht="19.899999999999999" customHeight="1" x14ac:dyDescent="0.25">
      <c r="A1" s="34" t="s">
        <v>198</v>
      </c>
      <c r="B1" s="32"/>
      <c r="C1" s="32"/>
      <c r="D1" s="32"/>
    </row>
    <row r="2" spans="1:28" ht="25.15" customHeight="1" thickBot="1" x14ac:dyDescent="0.25">
      <c r="A2" s="32" t="s">
        <v>199</v>
      </c>
      <c r="B2" s="126"/>
      <c r="C2" s="32" t="s">
        <v>200</v>
      </c>
      <c r="D2" s="33"/>
    </row>
    <row r="3" spans="1:28" ht="41.45" customHeight="1" thickBot="1" x14ac:dyDescent="0.25">
      <c r="K3" s="215" t="s">
        <v>235</v>
      </c>
      <c r="L3" s="216"/>
      <c r="M3" s="216"/>
      <c r="N3" s="216"/>
      <c r="O3" s="217"/>
      <c r="Q3" s="211" t="s">
        <v>196</v>
      </c>
      <c r="R3" s="212"/>
      <c r="S3" s="212"/>
      <c r="T3" s="212"/>
      <c r="U3" s="212"/>
      <c r="V3" s="213"/>
    </row>
    <row r="4" spans="1:28" ht="51" customHeight="1" thickBot="1" x14ac:dyDescent="0.25">
      <c r="K4" s="162"/>
      <c r="L4" s="218" t="s">
        <v>238</v>
      </c>
      <c r="M4" s="219"/>
      <c r="N4" s="220" t="s">
        <v>237</v>
      </c>
      <c r="O4" s="221"/>
      <c r="Q4" s="35"/>
      <c r="R4" s="211" t="s">
        <v>239</v>
      </c>
      <c r="S4" s="213"/>
      <c r="T4" s="36"/>
      <c r="U4" s="36"/>
      <c r="V4" s="37"/>
      <c r="Y4" s="214"/>
      <c r="Z4" s="214"/>
      <c r="AA4" s="104" t="s">
        <v>240</v>
      </c>
      <c r="AB4" s="104" t="s">
        <v>241</v>
      </c>
    </row>
    <row r="5" spans="1:28" ht="126.75" customHeight="1" thickBot="1" x14ac:dyDescent="0.25">
      <c r="A5" s="119" t="s">
        <v>165</v>
      </c>
      <c r="B5" s="120" t="s">
        <v>232</v>
      </c>
      <c r="C5" s="142" t="s">
        <v>12</v>
      </c>
      <c r="D5" s="137" t="s">
        <v>11</v>
      </c>
      <c r="E5" s="121" t="s">
        <v>205</v>
      </c>
      <c r="F5" s="122" t="s">
        <v>1</v>
      </c>
      <c r="G5" s="123" t="s">
        <v>206</v>
      </c>
      <c r="H5" s="127" t="s">
        <v>92</v>
      </c>
      <c r="I5" s="169" t="s">
        <v>178</v>
      </c>
      <c r="J5" s="163" t="s">
        <v>209</v>
      </c>
      <c r="K5" s="143" t="s">
        <v>231</v>
      </c>
      <c r="L5" s="145" t="s">
        <v>234</v>
      </c>
      <c r="M5" s="146" t="s">
        <v>242</v>
      </c>
      <c r="N5" s="149" t="s">
        <v>233</v>
      </c>
      <c r="O5" s="150" t="s">
        <v>210</v>
      </c>
      <c r="P5" s="130" t="s">
        <v>174</v>
      </c>
      <c r="Q5" s="156" t="s">
        <v>201</v>
      </c>
      <c r="R5" s="153" t="s">
        <v>227</v>
      </c>
      <c r="S5" s="155" t="s">
        <v>175</v>
      </c>
      <c r="T5" s="160" t="s">
        <v>202</v>
      </c>
      <c r="U5" s="154" t="s">
        <v>236</v>
      </c>
      <c r="V5" s="155" t="s">
        <v>177</v>
      </c>
      <c r="W5" s="124" t="s">
        <v>211</v>
      </c>
      <c r="X5" s="165" t="s">
        <v>193</v>
      </c>
      <c r="Y5" s="135" t="s">
        <v>93</v>
      </c>
      <c r="Z5" s="166" t="s">
        <v>5</v>
      </c>
      <c r="AA5" s="136" t="s">
        <v>6</v>
      </c>
      <c r="AB5" s="161" t="s">
        <v>7</v>
      </c>
    </row>
    <row r="6" spans="1:28" s="12" customFormat="1" ht="41.25" customHeight="1" x14ac:dyDescent="0.2">
      <c r="A6" s="30"/>
      <c r="B6" s="58"/>
      <c r="C6" s="141"/>
      <c r="D6" s="59"/>
      <c r="E6" s="61"/>
      <c r="F6" s="60"/>
      <c r="G6" s="61"/>
      <c r="H6" s="128" t="s">
        <v>39</v>
      </c>
      <c r="I6" s="184" t="str">
        <f>IFERROR(VLOOKUP(Tabelle14[[#This Row],[AVV-Nr]],Tabelle2[#All],4,TRUE),"")</f>
        <v>nein</v>
      </c>
      <c r="J6" s="171" t="str">
        <f>IFERROR(VLOOKUP(Tabelle14[[#This Row],[AVV-Nr]],Tabelle2[#All],2,FALSE),"")</f>
        <v>Holz (Kat. I-III)</v>
      </c>
      <c r="K6" s="172"/>
      <c r="L6" s="173"/>
      <c r="M6" s="174"/>
      <c r="N6" s="175"/>
      <c r="O6" s="176"/>
      <c r="P6" s="129" t="str">
        <f>IFERROR(VLOOKUP(Tabelle14[[#This Row],[AVV-Nr]],Tabelle2[#All],5,FALSE),"")</f>
        <v>nein</v>
      </c>
      <c r="Q6" s="157"/>
      <c r="R6" s="66"/>
      <c r="S6" s="69"/>
      <c r="T6" s="67"/>
      <c r="U6" s="68"/>
      <c r="V6" s="69"/>
      <c r="W6" s="10"/>
      <c r="X6" s="167">
        <f>IFERROR(VLOOKUP(Tabelle14[[#This Row],[AVV-Nr]],Tabelle2[#All],6,FALSE),"")</f>
        <v>0.5</v>
      </c>
      <c r="Y6" s="10"/>
      <c r="Z6" s="168">
        <f>Tabelle14[[#This Row],[Tonnen  '[t']]]/Tabelle14[[#This Row],[Umrechnungsfaktor]]</f>
        <v>0</v>
      </c>
      <c r="AA6" s="10"/>
      <c r="AB6" s="131"/>
    </row>
    <row r="7" spans="1:28" s="12" customFormat="1" ht="57" x14ac:dyDescent="0.2">
      <c r="A7" s="70"/>
      <c r="B7" s="71"/>
      <c r="C7" s="139"/>
      <c r="D7" s="74"/>
      <c r="E7" s="73"/>
      <c r="F7" s="72"/>
      <c r="G7" s="73"/>
      <c r="H7" s="128" t="s">
        <v>35</v>
      </c>
      <c r="I7" s="184" t="str">
        <f>IFERROR(VLOOKUP(Tabelle14[[#This Row],[AVV-Nr]],Tabelle2[#All],4,TRUE),"")</f>
        <v>ja</v>
      </c>
      <c r="J7" s="164" t="str">
        <f>IFERROR(VLOOKUP(Tabelle14[[#This Row],[AVV-Nr]],Tabelle2[#All],2,FALSE),"")</f>
        <v>Gemische aus oder getrennte Fraktionen von Beton, Ziegeln, Fliesen und Keramik, die gefährliche Stoffe enthalten</v>
      </c>
      <c r="K7" s="144"/>
      <c r="L7" s="147"/>
      <c r="M7" s="148"/>
      <c r="N7" s="151"/>
      <c r="O7" s="152"/>
      <c r="P7" s="129" t="str">
        <f>IFERROR(VLOOKUP(Tabelle14[[#This Row],[AVV-Nr]],Tabelle2[#All],5,FALSE),"")</f>
        <v>ja</v>
      </c>
      <c r="Q7" s="158"/>
      <c r="R7" s="66"/>
      <c r="S7" s="69" t="s">
        <v>176</v>
      </c>
      <c r="T7" s="78" t="s">
        <v>179</v>
      </c>
      <c r="U7" s="76"/>
      <c r="V7" s="77"/>
      <c r="W7" s="62" t="s">
        <v>152</v>
      </c>
      <c r="X7" s="167">
        <f>IFERROR(VLOOKUP(Tabelle14[[#This Row],[AVV-Nr]],Tabelle2[#All],6,FALSE),"")</f>
        <v>1.3</v>
      </c>
      <c r="Y7" s="62">
        <v>150</v>
      </c>
      <c r="Z7" s="168">
        <f>Tabelle14[[#This Row],[Tonnen  '[t']]]/Tabelle14[[#This Row],[Umrechnungsfaktor]]</f>
        <v>115.38461538461539</v>
      </c>
      <c r="AA7" s="62"/>
      <c r="AB7" s="132"/>
    </row>
    <row r="8" spans="1:28" s="12" customFormat="1" x14ac:dyDescent="0.2">
      <c r="A8" s="70"/>
      <c r="B8" s="71"/>
      <c r="C8" s="139"/>
      <c r="D8" s="74"/>
      <c r="E8" s="73"/>
      <c r="F8" s="72"/>
      <c r="G8" s="73"/>
      <c r="H8" s="128"/>
      <c r="I8" s="184" t="str">
        <f>IFERROR(VLOOKUP(Tabelle14[[#This Row],[AVV-Nr]],Tabelle2[#All],4,TRUE),"")</f>
        <v/>
      </c>
      <c r="J8" s="164" t="str">
        <f>IFERROR(VLOOKUP(Tabelle14[[#This Row],[AVV-Nr]],Tabelle2[#All],2,FALSE),"")</f>
        <v/>
      </c>
      <c r="K8" s="144"/>
      <c r="L8" s="147"/>
      <c r="M8" s="148"/>
      <c r="N8" s="151"/>
      <c r="O8" s="152"/>
      <c r="P8" s="129" t="str">
        <f>IFERROR(VLOOKUP(Tabelle14[[#This Row],[AVV-Nr]],Tabelle2[#All],5,FALSE),"")</f>
        <v/>
      </c>
      <c r="Q8" s="158"/>
      <c r="R8" s="75"/>
      <c r="S8" s="77"/>
      <c r="T8" s="78"/>
      <c r="U8" s="76"/>
      <c r="V8" s="77"/>
      <c r="W8" s="62"/>
      <c r="X8" s="167" t="str">
        <f>IFERROR(VLOOKUP(Tabelle14[[#This Row],[AVV-Nr]],Tabelle2[#All],6,FALSE),"")</f>
        <v/>
      </c>
      <c r="Y8" s="62"/>
      <c r="Z8" s="168" t="str">
        <f>IFERROR(Tabelle14[[#This Row],[Tonnen  '[t']]]/Tabelle14[[#This Row],[Umrechnungsfaktor]],"")</f>
        <v/>
      </c>
      <c r="AA8" s="62"/>
      <c r="AB8" s="132"/>
    </row>
    <row r="9" spans="1:28" s="12" customFormat="1" ht="37.5" customHeight="1" x14ac:dyDescent="0.2">
      <c r="A9" s="70"/>
      <c r="B9" s="71"/>
      <c r="C9" s="139"/>
      <c r="D9" s="74"/>
      <c r="E9" s="73"/>
      <c r="F9" s="72"/>
      <c r="G9" s="125"/>
      <c r="H9" s="128"/>
      <c r="I9" s="184" t="str">
        <f>IFERROR(VLOOKUP(Tabelle14[[#This Row],[AVV-Nr]],Tabelle2[#All],4,TRUE),"")</f>
        <v/>
      </c>
      <c r="J9" s="164" t="str">
        <f>IFERROR(VLOOKUP(Tabelle14[[#This Row],[AVV-Nr]],Tabelle2[#All],2,FALSE),"")</f>
        <v/>
      </c>
      <c r="K9" s="144"/>
      <c r="L9" s="147"/>
      <c r="M9" s="148"/>
      <c r="N9" s="151"/>
      <c r="O9" s="152"/>
      <c r="P9" s="129" t="str">
        <f>IFERROR(VLOOKUP(Tabelle14[[#This Row],[AVV-Nr]],Tabelle2[#All],5,FALSE),"")</f>
        <v/>
      </c>
      <c r="Q9" s="158"/>
      <c r="R9" s="75"/>
      <c r="S9" s="77"/>
      <c r="T9" s="78"/>
      <c r="U9" s="76"/>
      <c r="V9" s="77"/>
      <c r="W9" s="62"/>
      <c r="X9" s="167" t="str">
        <f>IFERROR(VLOOKUP(Tabelle14[[#This Row],[AVV-Nr]],Tabelle2[#All],6,FALSE),"")</f>
        <v/>
      </c>
      <c r="Y9" s="62"/>
      <c r="Z9" s="168" t="str">
        <f>IFERROR(Tabelle14[[#This Row],[Tonnen  '[t']]]/Tabelle14[[#This Row],[Umrechnungsfaktor]],"")</f>
        <v/>
      </c>
      <c r="AA9" s="62"/>
      <c r="AB9" s="132"/>
    </row>
    <row r="10" spans="1:28" s="12" customFormat="1" x14ac:dyDescent="0.2">
      <c r="A10" s="70"/>
      <c r="B10" s="71"/>
      <c r="C10" s="139"/>
      <c r="D10" s="74"/>
      <c r="E10" s="73"/>
      <c r="F10" s="72"/>
      <c r="G10" s="73"/>
      <c r="H10" s="128" t="str">
        <f>IFERROR(VLOOKUP(#REF!,Tabelle2[[Bezeichnung]:[Spalte1]],2,FALSE)," ")</f>
        <v xml:space="preserve"> </v>
      </c>
      <c r="I10" s="184" t="str">
        <f>IFERROR(VLOOKUP(Tabelle14[[#This Row],[AVV-Nr]],Tabelle2[#All],4,TRUE),"")</f>
        <v/>
      </c>
      <c r="J10" s="164" t="str">
        <f>IFERROR(VLOOKUP(Tabelle14[[#This Row],[AVV-Nr]],Tabelle2[#All],2,FALSE),"")</f>
        <v/>
      </c>
      <c r="K10" s="144"/>
      <c r="L10" s="147"/>
      <c r="M10" s="148"/>
      <c r="N10" s="151"/>
      <c r="O10" s="152"/>
      <c r="P10" s="129" t="str">
        <f>IFERROR(VLOOKUP(Tabelle14[[#This Row],[AVV-Nr]],Tabelle2[#All],5,FALSE),"")</f>
        <v/>
      </c>
      <c r="Q10" s="158"/>
      <c r="R10" s="75"/>
      <c r="S10" s="77"/>
      <c r="T10" s="78"/>
      <c r="U10" s="76"/>
      <c r="V10" s="77"/>
      <c r="W10" s="62"/>
      <c r="X10" s="167" t="str">
        <f>IFERROR(VLOOKUP(Tabelle14[[#This Row],[AVV-Nr]],Tabelle2[#All],6,FALSE),"")</f>
        <v/>
      </c>
      <c r="Y10" s="62"/>
      <c r="Z10" s="168" t="str">
        <f>IFERROR(Tabelle14[[#This Row],[Tonnen  '[t']]]/Tabelle14[[#This Row],[Umrechnungsfaktor]],"")</f>
        <v/>
      </c>
      <c r="AA10" s="62"/>
      <c r="AB10" s="132"/>
    </row>
    <row r="11" spans="1:28" s="12" customFormat="1" x14ac:dyDescent="0.2">
      <c r="A11" s="70"/>
      <c r="B11" s="71"/>
      <c r="C11" s="139"/>
      <c r="D11" s="74"/>
      <c r="E11" s="73"/>
      <c r="F11" s="72"/>
      <c r="G11" s="73"/>
      <c r="H11" s="128" t="str">
        <f>IFERROR(VLOOKUP(#REF!,Tabelle2[[Bezeichnung]:[Spalte1]],2,FALSE)," ")</f>
        <v xml:space="preserve"> </v>
      </c>
      <c r="I11" s="184" t="str">
        <f>IFERROR(VLOOKUP(Tabelle14[[#This Row],[AVV-Nr]],Tabelle2[#All],4,TRUE),"")</f>
        <v/>
      </c>
      <c r="J11" s="164" t="str">
        <f>IFERROR(VLOOKUP(Tabelle14[[#This Row],[AVV-Nr]],Tabelle2[#All],2,FALSE),"")</f>
        <v/>
      </c>
      <c r="K11" s="144"/>
      <c r="L11" s="147"/>
      <c r="M11" s="148"/>
      <c r="N11" s="151"/>
      <c r="O11" s="152"/>
      <c r="P11" s="129" t="str">
        <f>IFERROR(VLOOKUP(Tabelle14[[#This Row],[AVV-Nr]],Tabelle2[#All],5,FALSE),"")</f>
        <v/>
      </c>
      <c r="Q11" s="158"/>
      <c r="R11" s="75"/>
      <c r="S11" s="77"/>
      <c r="T11" s="78"/>
      <c r="U11" s="76"/>
      <c r="V11" s="77"/>
      <c r="W11" s="62"/>
      <c r="X11" s="167" t="str">
        <f>IFERROR(VLOOKUP(Tabelle14[[#This Row],[AVV-Nr]],Tabelle2[#All],6,FALSE),"")</f>
        <v/>
      </c>
      <c r="Y11" s="62"/>
      <c r="Z11" s="168" t="str">
        <f>IFERROR(Tabelle14[[#This Row],[Tonnen  '[t']]]/Tabelle14[[#This Row],[Umrechnungsfaktor]],"")</f>
        <v/>
      </c>
      <c r="AA11" s="62"/>
      <c r="AB11" s="132"/>
    </row>
    <row r="12" spans="1:28" s="12" customFormat="1" x14ac:dyDescent="0.2">
      <c r="A12" s="70"/>
      <c r="B12" s="71"/>
      <c r="C12" s="139"/>
      <c r="D12" s="74"/>
      <c r="E12" s="73"/>
      <c r="F12" s="72"/>
      <c r="G12" s="73"/>
      <c r="H12" s="128" t="str">
        <f>IFERROR(VLOOKUP(#REF!,Tabelle2[[Bezeichnung]:[Spalte1]],2,FALSE)," ")</f>
        <v xml:space="preserve"> </v>
      </c>
      <c r="I12" s="184" t="str">
        <f>IFERROR(VLOOKUP(Tabelle14[[#This Row],[AVV-Nr]],Tabelle2[#All],4,TRUE),"")</f>
        <v/>
      </c>
      <c r="J12" s="164" t="str">
        <f>IFERROR(VLOOKUP(Tabelle14[[#This Row],[AVV-Nr]],Tabelle2[#All],2,FALSE),"")</f>
        <v/>
      </c>
      <c r="K12" s="144"/>
      <c r="L12" s="147"/>
      <c r="M12" s="148"/>
      <c r="N12" s="151"/>
      <c r="O12" s="152"/>
      <c r="P12" s="129" t="str">
        <f>IFERROR(VLOOKUP(Tabelle14[[#This Row],[AVV-Nr]],Tabelle2[#All],5,FALSE),"")</f>
        <v/>
      </c>
      <c r="Q12" s="158"/>
      <c r="R12" s="75"/>
      <c r="S12" s="77"/>
      <c r="T12" s="78"/>
      <c r="U12" s="76"/>
      <c r="V12" s="77"/>
      <c r="W12" s="62"/>
      <c r="X12" s="167" t="str">
        <f>IFERROR(VLOOKUP(Tabelle14[[#This Row],[AVV-Nr]],Tabelle2[#All],6,FALSE),"")</f>
        <v/>
      </c>
      <c r="Y12" s="62"/>
      <c r="Z12" s="168" t="str">
        <f>IFERROR(Tabelle14[[#This Row],[Tonnen  '[t']]]/Tabelle14[[#This Row],[Umrechnungsfaktor]],"")</f>
        <v/>
      </c>
      <c r="AA12" s="62"/>
      <c r="AB12" s="132"/>
    </row>
    <row r="13" spans="1:28" s="12" customFormat="1" ht="15.6" customHeight="1" x14ac:dyDescent="0.2">
      <c r="A13" s="70"/>
      <c r="B13" s="71"/>
      <c r="C13" s="139"/>
      <c r="D13" s="74"/>
      <c r="E13" s="73"/>
      <c r="F13" s="72"/>
      <c r="G13" s="73"/>
      <c r="H13" s="128" t="str">
        <f>IFERROR(VLOOKUP(#REF!,Tabelle2[[Bezeichnung]:[Spalte1]],2,FALSE)," ")</f>
        <v xml:space="preserve"> </v>
      </c>
      <c r="I13" s="184" t="str">
        <f>IFERROR(VLOOKUP(Tabelle14[[#This Row],[AVV-Nr]],Tabelle2[#All],4,TRUE),"")</f>
        <v/>
      </c>
      <c r="J13" s="164" t="str">
        <f>IFERROR(VLOOKUP(Tabelle14[[#This Row],[AVV-Nr]],Tabelle2[#All],2,FALSE),"")</f>
        <v/>
      </c>
      <c r="K13" s="144"/>
      <c r="L13" s="147"/>
      <c r="M13" s="148"/>
      <c r="N13" s="151"/>
      <c r="O13" s="152"/>
      <c r="P13" s="129" t="str">
        <f>IFERROR(VLOOKUP(Tabelle14[[#This Row],[AVV-Nr]],Tabelle2[#All],5,FALSE),"")</f>
        <v/>
      </c>
      <c r="Q13" s="158"/>
      <c r="R13" s="75"/>
      <c r="S13" s="77"/>
      <c r="T13" s="78"/>
      <c r="U13" s="76"/>
      <c r="V13" s="77"/>
      <c r="W13" s="62"/>
      <c r="X13" s="167" t="str">
        <f>IFERROR(VLOOKUP(Tabelle14[[#This Row],[AVV-Nr]],Tabelle2[#All],6,FALSE),"")</f>
        <v/>
      </c>
      <c r="Y13" s="62"/>
      <c r="Z13" s="168" t="str">
        <f>IFERROR(Tabelle14[[#This Row],[Tonnen  '[t']]]/Tabelle14[[#This Row],[Umrechnungsfaktor]],"")</f>
        <v/>
      </c>
      <c r="AA13" s="62"/>
      <c r="AB13" s="132"/>
    </row>
    <row r="14" spans="1:28" s="12" customFormat="1" x14ac:dyDescent="0.2">
      <c r="A14" s="70"/>
      <c r="B14" s="71"/>
      <c r="C14" s="139"/>
      <c r="D14" s="74"/>
      <c r="E14" s="73"/>
      <c r="F14" s="72"/>
      <c r="G14" s="73"/>
      <c r="H14" s="128" t="str">
        <f>IFERROR(VLOOKUP(#REF!,Tabelle2[[Bezeichnung]:[Spalte1]],2,FALSE)," ")</f>
        <v xml:space="preserve"> </v>
      </c>
      <c r="I14" s="184" t="str">
        <f>IFERROR(VLOOKUP(Tabelle14[[#This Row],[AVV-Nr]],Tabelle2[#All],4,TRUE),"")</f>
        <v/>
      </c>
      <c r="J14" s="164" t="str">
        <f>IFERROR(VLOOKUP(Tabelle14[[#This Row],[AVV-Nr]],Tabelle2[#All],2,FALSE),"")</f>
        <v/>
      </c>
      <c r="K14" s="144"/>
      <c r="L14" s="147"/>
      <c r="M14" s="148"/>
      <c r="N14" s="151"/>
      <c r="O14" s="152"/>
      <c r="P14" s="129" t="str">
        <f>IFERROR(VLOOKUP(Tabelle14[[#This Row],[AVV-Nr]],Tabelle2[#All],5,FALSE),"")</f>
        <v/>
      </c>
      <c r="Q14" s="158"/>
      <c r="R14" s="75"/>
      <c r="S14" s="77"/>
      <c r="T14" s="78"/>
      <c r="U14" s="76"/>
      <c r="V14" s="77"/>
      <c r="W14" s="62"/>
      <c r="X14" s="167" t="str">
        <f>IFERROR(VLOOKUP(Tabelle14[[#This Row],[AVV-Nr]],Tabelle2[#All],6,FALSE),"")</f>
        <v/>
      </c>
      <c r="Y14" s="62"/>
      <c r="Z14" s="168" t="str">
        <f>IFERROR(Tabelle14[[#This Row],[Tonnen  '[t']]]/Tabelle14[[#This Row],[Umrechnungsfaktor]],"")</f>
        <v/>
      </c>
      <c r="AA14" s="62"/>
      <c r="AB14" s="132"/>
    </row>
    <row r="15" spans="1:28" s="12" customFormat="1" x14ac:dyDescent="0.2">
      <c r="A15" s="70"/>
      <c r="B15" s="71"/>
      <c r="C15" s="139"/>
      <c r="D15" s="74"/>
      <c r="E15" s="73"/>
      <c r="F15" s="72"/>
      <c r="G15" s="73"/>
      <c r="H15" s="128" t="str">
        <f>IFERROR(VLOOKUP(#REF!,Tabelle2[[Bezeichnung]:[Spalte1]],2,FALSE)," ")</f>
        <v xml:space="preserve"> </v>
      </c>
      <c r="I15" s="184" t="str">
        <f>IFERROR(VLOOKUP(Tabelle14[[#This Row],[AVV-Nr]],Tabelle2[#All],4,TRUE),"")</f>
        <v/>
      </c>
      <c r="J15" s="164" t="str">
        <f>IFERROR(VLOOKUP(Tabelle14[[#This Row],[AVV-Nr]],Tabelle2[#All],2,FALSE),"")</f>
        <v/>
      </c>
      <c r="K15" s="144"/>
      <c r="L15" s="147"/>
      <c r="M15" s="148"/>
      <c r="N15" s="151"/>
      <c r="O15" s="152"/>
      <c r="P15" s="129" t="str">
        <f>IFERROR(VLOOKUP(Tabelle14[[#This Row],[AVV-Nr]],Tabelle2[#All],5,FALSE),"")</f>
        <v/>
      </c>
      <c r="Q15" s="158"/>
      <c r="R15" s="75"/>
      <c r="S15" s="77"/>
      <c r="T15" s="78"/>
      <c r="U15" s="76"/>
      <c r="V15" s="77"/>
      <c r="W15" s="62"/>
      <c r="X15" s="167" t="str">
        <f>IFERROR(VLOOKUP(Tabelle14[[#This Row],[AVV-Nr]],Tabelle2[#All],6,FALSE),"")</f>
        <v/>
      </c>
      <c r="Y15" s="62"/>
      <c r="Z15" s="168" t="str">
        <f>IFERROR(Tabelle14[[#This Row],[Tonnen  '[t']]]/Tabelle14[[#This Row],[Umrechnungsfaktor]],"")</f>
        <v/>
      </c>
      <c r="AA15" s="62"/>
      <c r="AB15" s="132"/>
    </row>
    <row r="16" spans="1:28" s="12" customFormat="1" x14ac:dyDescent="0.2">
      <c r="A16" s="70"/>
      <c r="B16" s="71"/>
      <c r="C16" s="139"/>
      <c r="D16" s="74"/>
      <c r="E16" s="73"/>
      <c r="F16" s="72"/>
      <c r="G16" s="73"/>
      <c r="H16" s="128" t="str">
        <f>IFERROR(VLOOKUP(#REF!,Tabelle2[[Bezeichnung]:[Spalte1]],2,FALSE)," ")</f>
        <v xml:space="preserve"> </v>
      </c>
      <c r="I16" s="184" t="str">
        <f>IFERROR(VLOOKUP(Tabelle14[[#This Row],[AVV-Nr]],Tabelle2[#All],4,TRUE),"")</f>
        <v/>
      </c>
      <c r="J16" s="164" t="str">
        <f>IFERROR(VLOOKUP(Tabelle14[[#This Row],[AVV-Nr]],Tabelle2[#All],2,FALSE),"")</f>
        <v/>
      </c>
      <c r="K16" s="144"/>
      <c r="L16" s="147"/>
      <c r="M16" s="148"/>
      <c r="N16" s="151"/>
      <c r="O16" s="152"/>
      <c r="P16" s="129" t="str">
        <f>IFERROR(VLOOKUP(Tabelle14[[#This Row],[AVV-Nr]],Tabelle2[#All],5,FALSE),"")</f>
        <v/>
      </c>
      <c r="Q16" s="158"/>
      <c r="R16" s="75"/>
      <c r="S16" s="77"/>
      <c r="T16" s="78"/>
      <c r="U16" s="76"/>
      <c r="V16" s="77"/>
      <c r="W16" s="62"/>
      <c r="X16" s="167" t="str">
        <f>IFERROR(VLOOKUP(Tabelle14[[#This Row],[AVV-Nr]],Tabelle2[#All],6,FALSE),"")</f>
        <v/>
      </c>
      <c r="Y16" s="62"/>
      <c r="Z16" s="168" t="str">
        <f>IFERROR(Tabelle14[[#This Row],[Tonnen  '[t']]]/Tabelle14[[#This Row],[Umrechnungsfaktor]],"")</f>
        <v/>
      </c>
      <c r="AA16" s="62"/>
      <c r="AB16" s="132"/>
    </row>
    <row r="17" spans="1:28" s="12" customFormat="1" x14ac:dyDescent="0.2">
      <c r="A17" s="70"/>
      <c r="B17" s="71"/>
      <c r="C17" s="139"/>
      <c r="D17" s="74"/>
      <c r="E17" s="73"/>
      <c r="F17" s="72"/>
      <c r="G17" s="73"/>
      <c r="H17" s="128" t="str">
        <f>IFERROR(VLOOKUP(#REF!,Tabelle2[[Bezeichnung]:[Spalte1]],2,FALSE)," ")</f>
        <v xml:space="preserve"> </v>
      </c>
      <c r="I17" s="184" t="str">
        <f>IFERROR(VLOOKUP(Tabelle14[[#This Row],[AVV-Nr]],Tabelle2[#All],4,TRUE),"")</f>
        <v/>
      </c>
      <c r="J17" s="164" t="str">
        <f>IFERROR(VLOOKUP(Tabelle14[[#This Row],[AVV-Nr]],Tabelle2[#All],2,FALSE),"")</f>
        <v/>
      </c>
      <c r="K17" s="144"/>
      <c r="L17" s="147"/>
      <c r="M17" s="148"/>
      <c r="N17" s="151"/>
      <c r="O17" s="152"/>
      <c r="P17" s="129" t="str">
        <f>IFERROR(VLOOKUP(Tabelle14[[#This Row],[AVV-Nr]],Tabelle2[#All],5,FALSE),"")</f>
        <v/>
      </c>
      <c r="Q17" s="158"/>
      <c r="R17" s="75"/>
      <c r="S17" s="77"/>
      <c r="T17" s="78"/>
      <c r="U17" s="76"/>
      <c r="V17" s="77"/>
      <c r="W17" s="62"/>
      <c r="X17" s="167" t="str">
        <f>IFERROR(VLOOKUP(Tabelle14[[#This Row],[AVV-Nr]],Tabelle2[#All],6,FALSE),"")</f>
        <v/>
      </c>
      <c r="Y17" s="62"/>
      <c r="Z17" s="168" t="str">
        <f>IFERROR(Tabelle14[[#This Row],[Tonnen  '[t']]]/Tabelle14[[#This Row],[Umrechnungsfaktor]],"")</f>
        <v/>
      </c>
      <c r="AA17" s="62"/>
      <c r="AB17" s="132"/>
    </row>
    <row r="18" spans="1:28" s="12" customFormat="1" x14ac:dyDescent="0.2">
      <c r="A18" s="70"/>
      <c r="B18" s="71"/>
      <c r="C18" s="139"/>
      <c r="D18" s="74"/>
      <c r="E18" s="73"/>
      <c r="F18" s="72"/>
      <c r="G18" s="73"/>
      <c r="H18" s="128" t="str">
        <f>IFERROR(VLOOKUP(#REF!,Tabelle2[[Bezeichnung]:[Spalte1]],2,FALSE)," ")</f>
        <v xml:space="preserve"> </v>
      </c>
      <c r="I18" s="184" t="str">
        <f>IFERROR(VLOOKUP(Tabelle14[[#This Row],[AVV-Nr]],Tabelle2[#All],4,TRUE),"")</f>
        <v/>
      </c>
      <c r="J18" s="164" t="str">
        <f>IFERROR(VLOOKUP(Tabelle14[[#This Row],[AVV-Nr]],Tabelle2[#All],2,FALSE),"")</f>
        <v/>
      </c>
      <c r="K18" s="144"/>
      <c r="L18" s="147"/>
      <c r="M18" s="148"/>
      <c r="N18" s="151"/>
      <c r="O18" s="152"/>
      <c r="P18" s="129" t="str">
        <f>IFERROR(VLOOKUP(Tabelle14[[#This Row],[AVV-Nr]],Tabelle2[#All],5,FALSE),"")</f>
        <v/>
      </c>
      <c r="Q18" s="158"/>
      <c r="R18" s="75"/>
      <c r="S18" s="77"/>
      <c r="T18" s="78"/>
      <c r="U18" s="76"/>
      <c r="V18" s="77"/>
      <c r="W18" s="62"/>
      <c r="X18" s="167" t="str">
        <f>IFERROR(VLOOKUP(Tabelle14[[#This Row],[AVV-Nr]],Tabelle2[#All],6,FALSE),"")</f>
        <v/>
      </c>
      <c r="Y18" s="62"/>
      <c r="Z18" s="168" t="str">
        <f>IFERROR(Tabelle14[[#This Row],[Tonnen  '[t']]]/Tabelle14[[#This Row],[Umrechnungsfaktor]],"")</f>
        <v/>
      </c>
      <c r="AA18" s="62"/>
      <c r="AB18" s="132"/>
    </row>
    <row r="19" spans="1:28" s="12" customFormat="1" x14ac:dyDescent="0.2">
      <c r="A19" s="70"/>
      <c r="B19" s="71"/>
      <c r="C19" s="139"/>
      <c r="D19" s="74"/>
      <c r="E19" s="73"/>
      <c r="F19" s="72"/>
      <c r="G19" s="73"/>
      <c r="H19" s="128" t="str">
        <f>IFERROR(VLOOKUP(#REF!,Tabelle2[[Bezeichnung]:[Spalte1]],2,FALSE)," ")</f>
        <v xml:space="preserve"> </v>
      </c>
      <c r="I19" s="184" t="str">
        <f>IFERROR(VLOOKUP(Tabelle14[[#This Row],[AVV-Nr]],Tabelle2[#All],4,TRUE),"")</f>
        <v/>
      </c>
      <c r="J19" s="164" t="str">
        <f>IFERROR(VLOOKUP(Tabelle14[[#This Row],[AVV-Nr]],Tabelle2[#All],2,FALSE),"")</f>
        <v/>
      </c>
      <c r="K19" s="144"/>
      <c r="L19" s="147"/>
      <c r="M19" s="148"/>
      <c r="N19" s="151"/>
      <c r="O19" s="152"/>
      <c r="P19" s="129" t="str">
        <f>IFERROR(VLOOKUP(Tabelle14[[#This Row],[AVV-Nr]],Tabelle2[#All],5,FALSE),"")</f>
        <v/>
      </c>
      <c r="Q19" s="158"/>
      <c r="R19" s="75"/>
      <c r="S19" s="77"/>
      <c r="T19" s="78"/>
      <c r="U19" s="76"/>
      <c r="V19" s="77"/>
      <c r="W19" s="62"/>
      <c r="X19" s="167" t="str">
        <f>IFERROR(VLOOKUP(Tabelle14[[#This Row],[AVV-Nr]],Tabelle2[#All],6,FALSE),"")</f>
        <v/>
      </c>
      <c r="Y19" s="62"/>
      <c r="Z19" s="168" t="str">
        <f>IFERROR(Tabelle14[[#This Row],[Tonnen  '[t']]]/Tabelle14[[#This Row],[Umrechnungsfaktor]],"")</f>
        <v/>
      </c>
      <c r="AA19" s="62"/>
      <c r="AB19" s="132"/>
    </row>
    <row r="20" spans="1:28" s="12" customFormat="1" x14ac:dyDescent="0.2">
      <c r="A20" s="70"/>
      <c r="B20" s="71"/>
      <c r="C20" s="139"/>
      <c r="D20" s="74"/>
      <c r="E20" s="73"/>
      <c r="F20" s="72"/>
      <c r="G20" s="73"/>
      <c r="H20" s="128" t="str">
        <f>IFERROR(VLOOKUP(#REF!,Tabelle2[[Bezeichnung]:[Spalte1]],2,FALSE)," ")</f>
        <v xml:space="preserve"> </v>
      </c>
      <c r="I20" s="184" t="str">
        <f>IFERROR(VLOOKUP(Tabelle14[[#This Row],[AVV-Nr]],Tabelle2[#All],4,TRUE),"")</f>
        <v/>
      </c>
      <c r="J20" s="164" t="str">
        <f>IFERROR(VLOOKUP(Tabelle14[[#This Row],[AVV-Nr]],Tabelle2[#All],2,FALSE),"")</f>
        <v/>
      </c>
      <c r="K20" s="144"/>
      <c r="L20" s="147"/>
      <c r="M20" s="148"/>
      <c r="N20" s="151"/>
      <c r="O20" s="152"/>
      <c r="P20" s="129" t="str">
        <f>IFERROR(VLOOKUP(Tabelle14[[#This Row],[AVV-Nr]],Tabelle2[#All],5,FALSE),"")</f>
        <v/>
      </c>
      <c r="Q20" s="158"/>
      <c r="R20" s="75"/>
      <c r="S20" s="77"/>
      <c r="T20" s="78"/>
      <c r="U20" s="76"/>
      <c r="V20" s="77"/>
      <c r="W20" s="62"/>
      <c r="X20" s="167" t="str">
        <f>IFERROR(VLOOKUP(Tabelle14[[#This Row],[AVV-Nr]],Tabelle2[#All],6,FALSE),"")</f>
        <v/>
      </c>
      <c r="Y20" s="62"/>
      <c r="Z20" s="168" t="str">
        <f>IFERROR(Tabelle14[[#This Row],[Tonnen  '[t']]]/Tabelle14[[#This Row],[Umrechnungsfaktor]],"")</f>
        <v/>
      </c>
      <c r="AA20" s="62"/>
      <c r="AB20" s="132"/>
    </row>
    <row r="21" spans="1:28" s="12" customFormat="1" x14ac:dyDescent="0.2">
      <c r="A21" s="70"/>
      <c r="B21" s="71"/>
      <c r="C21" s="139"/>
      <c r="D21" s="74"/>
      <c r="E21" s="73"/>
      <c r="F21" s="72"/>
      <c r="G21" s="73"/>
      <c r="H21" s="128" t="str">
        <f>IFERROR(VLOOKUP(#REF!,Tabelle2[[Bezeichnung]:[Spalte1]],2,FALSE)," ")</f>
        <v xml:space="preserve"> </v>
      </c>
      <c r="I21" s="184" t="str">
        <f>IFERROR(VLOOKUP(Tabelle14[[#This Row],[AVV-Nr]],Tabelle2[#All],4,TRUE),"")</f>
        <v/>
      </c>
      <c r="J21" s="164" t="str">
        <f>IFERROR(VLOOKUP(Tabelle14[[#This Row],[AVV-Nr]],Tabelle2[#All],2,FALSE),"")</f>
        <v/>
      </c>
      <c r="K21" s="144"/>
      <c r="L21" s="147"/>
      <c r="M21" s="148"/>
      <c r="N21" s="151"/>
      <c r="O21" s="152"/>
      <c r="P21" s="129" t="str">
        <f>IFERROR(VLOOKUP(Tabelle14[[#This Row],[AVV-Nr]],Tabelle2[#All],5,FALSE),"")</f>
        <v/>
      </c>
      <c r="Q21" s="158"/>
      <c r="R21" s="75"/>
      <c r="S21" s="77"/>
      <c r="T21" s="78"/>
      <c r="U21" s="76"/>
      <c r="V21" s="77"/>
      <c r="W21" s="62"/>
      <c r="X21" s="167" t="str">
        <f>IFERROR(VLOOKUP(Tabelle14[[#This Row],[AVV-Nr]],Tabelle2[#All],6,FALSE),"")</f>
        <v/>
      </c>
      <c r="Y21" s="62"/>
      <c r="Z21" s="168" t="str">
        <f>IFERROR(Tabelle14[[#This Row],[Tonnen  '[t']]]/Tabelle14[[#This Row],[Umrechnungsfaktor]],"")</f>
        <v/>
      </c>
      <c r="AA21" s="62"/>
      <c r="AB21" s="132"/>
    </row>
    <row r="22" spans="1:28" s="12" customFormat="1" x14ac:dyDescent="0.2">
      <c r="A22" s="70"/>
      <c r="B22" s="71"/>
      <c r="C22" s="139"/>
      <c r="D22" s="74"/>
      <c r="E22" s="73"/>
      <c r="F22" s="72"/>
      <c r="G22" s="73"/>
      <c r="H22" s="128" t="str">
        <f>IFERROR(VLOOKUP(#REF!,Tabelle2[[Bezeichnung]:[Spalte1]],2,FALSE)," ")</f>
        <v xml:space="preserve"> </v>
      </c>
      <c r="I22" s="184" t="str">
        <f>IFERROR(VLOOKUP(Tabelle14[[#This Row],[AVV-Nr]],Tabelle2[#All],4,TRUE),"")</f>
        <v/>
      </c>
      <c r="J22" s="164" t="str">
        <f>IFERROR(VLOOKUP(Tabelle14[[#This Row],[AVV-Nr]],Tabelle2[#All],2,FALSE),"")</f>
        <v/>
      </c>
      <c r="K22" s="144"/>
      <c r="L22" s="147"/>
      <c r="M22" s="148"/>
      <c r="N22" s="151"/>
      <c r="O22" s="152"/>
      <c r="P22" s="129" t="str">
        <f>IFERROR(VLOOKUP(Tabelle14[[#This Row],[AVV-Nr]],Tabelle2[#All],5,FALSE),"")</f>
        <v/>
      </c>
      <c r="Q22" s="158"/>
      <c r="R22" s="75"/>
      <c r="S22" s="77"/>
      <c r="T22" s="78"/>
      <c r="U22" s="76"/>
      <c r="V22" s="77"/>
      <c r="W22" s="62"/>
      <c r="X22" s="167" t="str">
        <f>IFERROR(VLOOKUP(Tabelle14[[#This Row],[AVV-Nr]],Tabelle2[#All],6,FALSE),"")</f>
        <v/>
      </c>
      <c r="Y22" s="62"/>
      <c r="Z22" s="168" t="str">
        <f>IFERROR(Tabelle14[[#This Row],[Tonnen  '[t']]]/Tabelle14[[#This Row],[Umrechnungsfaktor]],"")</f>
        <v/>
      </c>
      <c r="AA22" s="62"/>
      <c r="AB22" s="132"/>
    </row>
    <row r="23" spans="1:28" s="12" customFormat="1" x14ac:dyDescent="0.2">
      <c r="A23" s="70"/>
      <c r="B23" s="71"/>
      <c r="C23" s="139"/>
      <c r="D23" s="74"/>
      <c r="E23" s="73"/>
      <c r="F23" s="72"/>
      <c r="G23" s="73"/>
      <c r="H23" s="128" t="str">
        <f>IFERROR(VLOOKUP(#REF!,Tabelle2[[Bezeichnung]:[Spalte1]],2,FALSE)," ")</f>
        <v xml:space="preserve"> </v>
      </c>
      <c r="I23" s="184" t="str">
        <f>IFERROR(VLOOKUP(Tabelle14[[#This Row],[AVV-Nr]],Tabelle2[#All],4,TRUE),"")</f>
        <v/>
      </c>
      <c r="J23" s="164" t="str">
        <f>IFERROR(VLOOKUP(Tabelle14[[#This Row],[AVV-Nr]],Tabelle2[#All],2,FALSE),"")</f>
        <v/>
      </c>
      <c r="K23" s="144"/>
      <c r="L23" s="147"/>
      <c r="M23" s="148"/>
      <c r="N23" s="151"/>
      <c r="O23" s="152"/>
      <c r="P23" s="129" t="str">
        <f>IFERROR(VLOOKUP(Tabelle14[[#This Row],[AVV-Nr]],Tabelle2[#All],5,FALSE),"")</f>
        <v/>
      </c>
      <c r="Q23" s="158"/>
      <c r="R23" s="75"/>
      <c r="S23" s="77"/>
      <c r="T23" s="78"/>
      <c r="U23" s="76"/>
      <c r="V23" s="77"/>
      <c r="W23" s="62"/>
      <c r="X23" s="167" t="str">
        <f>IFERROR(VLOOKUP(Tabelle14[[#This Row],[AVV-Nr]],Tabelle2[#All],6,FALSE),"")</f>
        <v/>
      </c>
      <c r="Y23" s="62"/>
      <c r="Z23" s="168" t="str">
        <f>IFERROR(Tabelle14[[#This Row],[Tonnen  '[t']]]/Tabelle14[[#This Row],[Umrechnungsfaktor]],"")</f>
        <v/>
      </c>
      <c r="AA23" s="62"/>
      <c r="AB23" s="132"/>
    </row>
    <row r="24" spans="1:28" s="12" customFormat="1" x14ac:dyDescent="0.2">
      <c r="A24" s="70"/>
      <c r="B24" s="71"/>
      <c r="C24" s="139"/>
      <c r="D24" s="74"/>
      <c r="E24" s="73"/>
      <c r="F24" s="72"/>
      <c r="G24" s="73"/>
      <c r="H24" s="128" t="str">
        <f>IFERROR(VLOOKUP(#REF!,Tabelle2[[Bezeichnung]:[Spalte1]],2,FALSE)," ")</f>
        <v xml:space="preserve"> </v>
      </c>
      <c r="I24" s="184" t="str">
        <f>IFERROR(VLOOKUP(Tabelle14[[#This Row],[AVV-Nr]],Tabelle2[#All],4,TRUE),"")</f>
        <v/>
      </c>
      <c r="J24" s="164" t="str">
        <f>IFERROR(VLOOKUP(Tabelle14[[#This Row],[AVV-Nr]],Tabelle2[#All],2,FALSE),"")</f>
        <v/>
      </c>
      <c r="K24" s="144"/>
      <c r="L24" s="147"/>
      <c r="M24" s="148"/>
      <c r="N24" s="151"/>
      <c r="O24" s="152"/>
      <c r="P24" s="129" t="str">
        <f>IFERROR(VLOOKUP(Tabelle14[[#This Row],[AVV-Nr]],Tabelle2[#All],5,FALSE),"")</f>
        <v/>
      </c>
      <c r="Q24" s="158"/>
      <c r="R24" s="75"/>
      <c r="S24" s="77"/>
      <c r="T24" s="78"/>
      <c r="U24" s="76"/>
      <c r="V24" s="77"/>
      <c r="W24" s="62"/>
      <c r="X24" s="167" t="str">
        <f>IFERROR(VLOOKUP(Tabelle14[[#This Row],[AVV-Nr]],Tabelle2[#All],6,FALSE),"")</f>
        <v/>
      </c>
      <c r="Y24" s="62"/>
      <c r="Z24" s="168" t="str">
        <f>IFERROR(Tabelle14[[#This Row],[Tonnen  '[t']]]/Tabelle14[[#This Row],[Umrechnungsfaktor]],"")</f>
        <v/>
      </c>
      <c r="AA24" s="62"/>
      <c r="AB24" s="132"/>
    </row>
    <row r="25" spans="1:28" s="12" customFormat="1" x14ac:dyDescent="0.2">
      <c r="A25" s="70"/>
      <c r="B25" s="71"/>
      <c r="C25" s="139"/>
      <c r="D25" s="74"/>
      <c r="E25" s="73"/>
      <c r="F25" s="72"/>
      <c r="G25" s="73"/>
      <c r="H25" s="128" t="str">
        <f>IFERROR(VLOOKUP(#REF!,Tabelle2[[Bezeichnung]:[Spalte1]],2,FALSE)," ")</f>
        <v xml:space="preserve"> </v>
      </c>
      <c r="I25" s="184" t="str">
        <f>IFERROR(VLOOKUP(Tabelle14[[#This Row],[AVV-Nr]],Tabelle2[#All],4,TRUE),"")</f>
        <v/>
      </c>
      <c r="J25" s="164" t="str">
        <f>IFERROR(VLOOKUP(Tabelle14[[#This Row],[AVV-Nr]],Tabelle2[#All],2,FALSE),"")</f>
        <v/>
      </c>
      <c r="K25" s="144"/>
      <c r="L25" s="147"/>
      <c r="M25" s="148"/>
      <c r="N25" s="151"/>
      <c r="O25" s="152"/>
      <c r="P25" s="129" t="str">
        <f>IFERROR(VLOOKUP(Tabelle14[[#This Row],[AVV-Nr]],Tabelle2[#All],5,FALSE),"")</f>
        <v/>
      </c>
      <c r="Q25" s="158"/>
      <c r="R25" s="75"/>
      <c r="S25" s="77"/>
      <c r="T25" s="78"/>
      <c r="U25" s="76"/>
      <c r="V25" s="77"/>
      <c r="W25" s="62"/>
      <c r="X25" s="167" t="str">
        <f>IFERROR(VLOOKUP(Tabelle14[[#This Row],[AVV-Nr]],Tabelle2[#All],6,FALSE),"")</f>
        <v/>
      </c>
      <c r="Y25" s="62"/>
      <c r="Z25" s="168" t="str">
        <f>IFERROR(Tabelle14[[#This Row],[Tonnen  '[t']]]/Tabelle14[[#This Row],[Umrechnungsfaktor]],"")</f>
        <v/>
      </c>
      <c r="AA25" s="62"/>
      <c r="AB25" s="132"/>
    </row>
    <row r="26" spans="1:28" s="12" customFormat="1" x14ac:dyDescent="0.2">
      <c r="A26" s="70"/>
      <c r="B26" s="71"/>
      <c r="C26" s="139"/>
      <c r="D26" s="74"/>
      <c r="E26" s="73"/>
      <c r="F26" s="72"/>
      <c r="G26" s="73"/>
      <c r="H26" s="128" t="str">
        <f>IFERROR(VLOOKUP(#REF!,Tabelle2[[Bezeichnung]:[Spalte1]],2,FALSE)," ")</f>
        <v xml:space="preserve"> </v>
      </c>
      <c r="I26" s="184" t="str">
        <f>IFERROR(VLOOKUP(Tabelle14[[#This Row],[AVV-Nr]],Tabelle2[#All],4,TRUE),"")</f>
        <v/>
      </c>
      <c r="J26" s="164" t="str">
        <f>IFERROR(VLOOKUP(Tabelle14[[#This Row],[AVV-Nr]],Tabelle2[#All],2,FALSE),"")</f>
        <v/>
      </c>
      <c r="K26" s="144"/>
      <c r="L26" s="147"/>
      <c r="M26" s="148"/>
      <c r="N26" s="151"/>
      <c r="O26" s="152"/>
      <c r="P26" s="129" t="str">
        <f>IFERROR(VLOOKUP(Tabelle14[[#This Row],[AVV-Nr]],Tabelle2[#All],5,FALSE),"")</f>
        <v/>
      </c>
      <c r="Q26" s="158"/>
      <c r="R26" s="75"/>
      <c r="S26" s="77"/>
      <c r="T26" s="78"/>
      <c r="U26" s="76"/>
      <c r="V26" s="77"/>
      <c r="W26" s="62"/>
      <c r="X26" s="167" t="str">
        <f>IFERROR(VLOOKUP(Tabelle14[[#This Row],[AVV-Nr]],Tabelle2[#All],6,FALSE),"")</f>
        <v/>
      </c>
      <c r="Y26" s="62"/>
      <c r="Z26" s="168" t="str">
        <f>IFERROR(Tabelle14[[#This Row],[Tonnen  '[t']]]/Tabelle14[[#This Row],[Umrechnungsfaktor]],"")</f>
        <v/>
      </c>
      <c r="AA26" s="62"/>
      <c r="AB26" s="132"/>
    </row>
    <row r="27" spans="1:28" s="12" customFormat="1" x14ac:dyDescent="0.2">
      <c r="A27" s="70"/>
      <c r="B27" s="71"/>
      <c r="C27" s="139"/>
      <c r="D27" s="74"/>
      <c r="E27" s="73"/>
      <c r="F27" s="72"/>
      <c r="G27" s="73"/>
      <c r="H27" s="128" t="str">
        <f>IFERROR(VLOOKUP(#REF!,Tabelle2[[Bezeichnung]:[Spalte1]],2,FALSE)," ")</f>
        <v xml:space="preserve"> </v>
      </c>
      <c r="I27" s="184" t="str">
        <f>IFERROR(VLOOKUP(Tabelle14[[#This Row],[AVV-Nr]],Tabelle2[#All],4,TRUE),"")</f>
        <v/>
      </c>
      <c r="J27" s="164" t="str">
        <f>IFERROR(VLOOKUP(Tabelle14[[#This Row],[AVV-Nr]],Tabelle2[#All],2,FALSE),"")</f>
        <v/>
      </c>
      <c r="K27" s="144"/>
      <c r="L27" s="147"/>
      <c r="M27" s="148"/>
      <c r="N27" s="151"/>
      <c r="O27" s="152"/>
      <c r="P27" s="129" t="str">
        <f>IFERROR(VLOOKUP(Tabelle14[[#This Row],[AVV-Nr]],Tabelle2[#All],5,FALSE),"")</f>
        <v/>
      </c>
      <c r="Q27" s="158"/>
      <c r="R27" s="75"/>
      <c r="S27" s="77"/>
      <c r="T27" s="78"/>
      <c r="U27" s="76"/>
      <c r="V27" s="77"/>
      <c r="W27" s="62"/>
      <c r="X27" s="167" t="str">
        <f>IFERROR(VLOOKUP(Tabelle14[[#This Row],[AVV-Nr]],Tabelle2[#All],6,FALSE),"")</f>
        <v/>
      </c>
      <c r="Y27" s="62"/>
      <c r="Z27" s="168" t="str">
        <f>IFERROR(Tabelle14[[#This Row],[Tonnen  '[t']]]/Tabelle14[[#This Row],[Umrechnungsfaktor]],"")</f>
        <v/>
      </c>
      <c r="AA27" s="62"/>
      <c r="AB27" s="132"/>
    </row>
    <row r="28" spans="1:28" s="12" customFormat="1" x14ac:dyDescent="0.2">
      <c r="A28" s="70"/>
      <c r="B28" s="71"/>
      <c r="C28" s="139"/>
      <c r="D28" s="74"/>
      <c r="E28" s="73"/>
      <c r="F28" s="72"/>
      <c r="G28" s="73"/>
      <c r="H28" s="128" t="str">
        <f>IFERROR(VLOOKUP(#REF!,Tabelle2[[Bezeichnung]:[Spalte1]],2,FALSE)," ")</f>
        <v xml:space="preserve"> </v>
      </c>
      <c r="I28" s="184" t="str">
        <f>IFERROR(VLOOKUP(Tabelle14[[#This Row],[AVV-Nr]],Tabelle2[#All],4,TRUE),"")</f>
        <v/>
      </c>
      <c r="J28" s="164" t="str">
        <f>IFERROR(VLOOKUP(Tabelle14[[#This Row],[AVV-Nr]],Tabelle2[#All],2,FALSE),"")</f>
        <v/>
      </c>
      <c r="K28" s="144"/>
      <c r="L28" s="147"/>
      <c r="M28" s="148"/>
      <c r="N28" s="151"/>
      <c r="O28" s="152"/>
      <c r="P28" s="129" t="str">
        <f>IFERROR(VLOOKUP(Tabelle14[[#This Row],[AVV-Nr]],Tabelle2[#All],5,FALSE),"")</f>
        <v/>
      </c>
      <c r="Q28" s="158"/>
      <c r="R28" s="75"/>
      <c r="S28" s="77"/>
      <c r="T28" s="78"/>
      <c r="U28" s="76"/>
      <c r="V28" s="77"/>
      <c r="W28" s="62"/>
      <c r="X28" s="167" t="str">
        <f>IFERROR(VLOOKUP(Tabelle14[[#This Row],[AVV-Nr]],Tabelle2[#All],6,FALSE),"")</f>
        <v/>
      </c>
      <c r="Y28" s="62"/>
      <c r="Z28" s="168" t="str">
        <f>IFERROR(Tabelle14[[#This Row],[Tonnen  '[t']]]/Tabelle14[[#This Row],[Umrechnungsfaktor]],"")</f>
        <v/>
      </c>
      <c r="AA28" s="62"/>
      <c r="AB28" s="132"/>
    </row>
    <row r="29" spans="1:28" s="12" customFormat="1" x14ac:dyDescent="0.2">
      <c r="A29" s="70"/>
      <c r="B29" s="71"/>
      <c r="C29" s="139"/>
      <c r="D29" s="74"/>
      <c r="E29" s="73"/>
      <c r="F29" s="72"/>
      <c r="G29" s="73"/>
      <c r="H29" s="128" t="str">
        <f>IFERROR(VLOOKUP(#REF!,Tabelle2[[Bezeichnung]:[Spalte1]],2,FALSE)," ")</f>
        <v xml:space="preserve"> </v>
      </c>
      <c r="I29" s="184" t="str">
        <f>IFERROR(VLOOKUP(Tabelle14[[#This Row],[AVV-Nr]],Tabelle2[#All],4,TRUE),"")</f>
        <v/>
      </c>
      <c r="J29" s="164" t="str">
        <f>IFERROR(VLOOKUP(Tabelle14[[#This Row],[AVV-Nr]],Tabelle2[#All],2,FALSE),"")</f>
        <v/>
      </c>
      <c r="K29" s="144"/>
      <c r="L29" s="147"/>
      <c r="M29" s="148"/>
      <c r="N29" s="151"/>
      <c r="O29" s="152"/>
      <c r="P29" s="129" t="str">
        <f>IFERROR(VLOOKUP(Tabelle14[[#This Row],[AVV-Nr]],Tabelle2[#All],5,FALSE),"")</f>
        <v/>
      </c>
      <c r="Q29" s="158"/>
      <c r="R29" s="75"/>
      <c r="S29" s="77"/>
      <c r="T29" s="78"/>
      <c r="U29" s="76"/>
      <c r="V29" s="77"/>
      <c r="W29" s="62"/>
      <c r="X29" s="167" t="str">
        <f>IFERROR(VLOOKUP(Tabelle14[[#This Row],[AVV-Nr]],Tabelle2[#All],6,FALSE),"")</f>
        <v/>
      </c>
      <c r="Y29" s="62"/>
      <c r="Z29" s="168" t="str">
        <f>IFERROR(Tabelle14[[#This Row],[Tonnen  '[t']]]/Tabelle14[[#This Row],[Umrechnungsfaktor]],"")</f>
        <v/>
      </c>
      <c r="AA29" s="62"/>
      <c r="AB29" s="132"/>
    </row>
    <row r="30" spans="1:28" s="12" customFormat="1" x14ac:dyDescent="0.2">
      <c r="A30" s="79"/>
      <c r="B30" s="80"/>
      <c r="C30" s="139"/>
      <c r="D30" s="83"/>
      <c r="E30" s="82"/>
      <c r="F30" s="81"/>
      <c r="G30" s="82"/>
      <c r="H30" s="128" t="str">
        <f>IFERROR(VLOOKUP(#REF!,Tabelle2[[Bezeichnung]:[Spalte1]],2,FALSE)," ")</f>
        <v xml:space="preserve"> </v>
      </c>
      <c r="I30" s="184" t="str">
        <f>IFERROR(VLOOKUP(Tabelle14[[#This Row],[AVV-Nr]],Tabelle2[#All],4,TRUE),"")</f>
        <v/>
      </c>
      <c r="J30" s="164" t="str">
        <f>IFERROR(VLOOKUP(Tabelle14[[#This Row],[AVV-Nr]],Tabelle2[#All],2,FALSE),"")</f>
        <v/>
      </c>
      <c r="K30" s="144"/>
      <c r="L30" s="147"/>
      <c r="M30" s="148"/>
      <c r="N30" s="151"/>
      <c r="O30" s="152"/>
      <c r="P30" s="129" t="str">
        <f>IFERROR(VLOOKUP(Tabelle14[[#This Row],[AVV-Nr]],Tabelle2[#All],5,FALSE),"")</f>
        <v/>
      </c>
      <c r="Q30" s="158"/>
      <c r="R30" s="75"/>
      <c r="S30" s="77"/>
      <c r="T30" s="78"/>
      <c r="U30" s="76"/>
      <c r="V30" s="77"/>
      <c r="W30" s="63"/>
      <c r="X30" s="167" t="str">
        <f>IFERROR(VLOOKUP(Tabelle14[[#This Row],[AVV-Nr]],Tabelle2[#All],6,FALSE),"")</f>
        <v/>
      </c>
      <c r="Y30" s="63"/>
      <c r="Z30" s="168" t="str">
        <f>IFERROR(Tabelle14[[#This Row],[Tonnen  '[t']]]/Tabelle14[[#This Row],[Umrechnungsfaktor]],"")</f>
        <v/>
      </c>
      <c r="AA30" s="63"/>
      <c r="AB30" s="133"/>
    </row>
    <row r="31" spans="1:28" s="12" customFormat="1" x14ac:dyDescent="0.2">
      <c r="A31" s="84"/>
      <c r="B31" s="85"/>
      <c r="C31" s="140"/>
      <c r="D31" s="88"/>
      <c r="E31" s="87"/>
      <c r="F31" s="86"/>
      <c r="G31" s="87"/>
      <c r="H31" s="128" t="str">
        <f>IFERROR(VLOOKUP(#REF!,Tabelle2[[Bezeichnung]:[Spalte1]],2,FALSE)," ")</f>
        <v xml:space="preserve"> </v>
      </c>
      <c r="I31" s="184" t="str">
        <f>IFERROR(VLOOKUP(Tabelle14[[#This Row],[AVV-Nr]],Tabelle2[#All],4,TRUE),"")</f>
        <v/>
      </c>
      <c r="J31" s="177" t="str">
        <f>IFERROR(VLOOKUP(Tabelle14[[#This Row],[AVV-Nr]],Tabelle2[#All],2,FALSE),"")</f>
        <v/>
      </c>
      <c r="K31" s="144"/>
      <c r="L31" s="147"/>
      <c r="M31" s="148"/>
      <c r="N31" s="151"/>
      <c r="O31" s="152"/>
      <c r="P31" s="129" t="str">
        <f>IFERROR(VLOOKUP(Tabelle14[[#This Row],[AVV-Nr]],Tabelle2[#All],5,FALSE),"")</f>
        <v/>
      </c>
      <c r="Q31" s="158"/>
      <c r="R31" s="75"/>
      <c r="S31" s="77"/>
      <c r="T31" s="78"/>
      <c r="U31" s="76"/>
      <c r="V31" s="77"/>
      <c r="W31" s="64"/>
      <c r="X31" s="167" t="str">
        <f>IFERROR(VLOOKUP(Tabelle14[[#This Row],[AVV-Nr]],Tabelle2[#All],6,FALSE),"")</f>
        <v/>
      </c>
      <c r="Y31" s="65"/>
      <c r="Z31" s="168" t="str">
        <f>IFERROR(Tabelle14[[#This Row],[Tonnen  '[t']]]/Tabelle14[[#This Row],[Umrechnungsfaktor]],"")</f>
        <v/>
      </c>
      <c r="AA31" s="64"/>
      <c r="AB31" s="134"/>
    </row>
    <row r="32" spans="1:28" s="12" customFormat="1" x14ac:dyDescent="0.2">
      <c r="A32" s="84"/>
      <c r="B32" s="85"/>
      <c r="C32" s="140"/>
      <c r="D32" s="88"/>
      <c r="E32" s="87"/>
      <c r="F32" s="86"/>
      <c r="G32" s="87"/>
      <c r="H32" s="128" t="str">
        <f>IFERROR(VLOOKUP(#REF!,Tabelle2[[Bezeichnung]:[Spalte1]],2,FALSE)," ")</f>
        <v xml:space="preserve"> </v>
      </c>
      <c r="I32" s="184" t="str">
        <f>IFERROR(VLOOKUP(Tabelle14[[#This Row],[AVV-Nr]],Tabelle2[#All],4,TRUE),"")</f>
        <v/>
      </c>
      <c r="J32" s="177" t="str">
        <f>IFERROR(VLOOKUP(Tabelle14[[#This Row],[AVV-Nr]],Tabelle2[#All],2,FALSE),"")</f>
        <v/>
      </c>
      <c r="K32" s="144"/>
      <c r="L32" s="147"/>
      <c r="M32" s="148"/>
      <c r="N32" s="151"/>
      <c r="O32" s="152"/>
      <c r="P32" s="129" t="str">
        <f>IFERROR(VLOOKUP(Tabelle14[[#This Row],[AVV-Nr]],Tabelle2[#All],5,FALSE),"")</f>
        <v/>
      </c>
      <c r="Q32" s="158"/>
      <c r="R32" s="75"/>
      <c r="S32" s="77"/>
      <c r="T32" s="78"/>
      <c r="U32" s="76"/>
      <c r="V32" s="77"/>
      <c r="W32" s="64"/>
      <c r="X32" s="167" t="str">
        <f>IFERROR(VLOOKUP(Tabelle14[[#This Row],[AVV-Nr]],Tabelle2[#All],6,FALSE),"")</f>
        <v/>
      </c>
      <c r="Y32" s="65"/>
      <c r="Z32" s="168" t="str">
        <f>IFERROR(Tabelle14[[#This Row],[Tonnen  '[t']]]/Tabelle14[[#This Row],[Umrechnungsfaktor]],"")</f>
        <v/>
      </c>
      <c r="AA32" s="64"/>
      <c r="AB32" s="134"/>
    </row>
    <row r="33" spans="1:28" s="12" customFormat="1" x14ac:dyDescent="0.2">
      <c r="A33" s="84"/>
      <c r="B33" s="85"/>
      <c r="C33" s="140"/>
      <c r="D33" s="88"/>
      <c r="E33" s="87"/>
      <c r="F33" s="86"/>
      <c r="G33" s="87"/>
      <c r="H33" s="128" t="str">
        <f>IFERROR(VLOOKUP(#REF!,Tabelle2[[Bezeichnung]:[Spalte1]],2,FALSE)," ")</f>
        <v xml:space="preserve"> </v>
      </c>
      <c r="I33" s="184" t="str">
        <f>IFERROR(VLOOKUP(Tabelle14[[#This Row],[AVV-Nr]],Tabelle2[#All],4,TRUE),"")</f>
        <v/>
      </c>
      <c r="J33" s="177" t="str">
        <f>IFERROR(VLOOKUP(Tabelle14[[#This Row],[AVV-Nr]],Tabelle2[#All],2,FALSE),"")</f>
        <v/>
      </c>
      <c r="K33" s="144"/>
      <c r="L33" s="147"/>
      <c r="M33" s="148"/>
      <c r="N33" s="151"/>
      <c r="O33" s="152"/>
      <c r="P33" s="129" t="str">
        <f>IFERROR(VLOOKUP(Tabelle14[[#This Row],[AVV-Nr]],Tabelle2[#All],5,FALSE),"")</f>
        <v/>
      </c>
      <c r="Q33" s="158"/>
      <c r="R33" s="75"/>
      <c r="S33" s="77"/>
      <c r="T33" s="78"/>
      <c r="U33" s="76"/>
      <c r="V33" s="77"/>
      <c r="W33" s="64"/>
      <c r="X33" s="167" t="str">
        <f>IFERROR(VLOOKUP(Tabelle14[[#This Row],[AVV-Nr]],Tabelle2[#All],6,FALSE),"")</f>
        <v/>
      </c>
      <c r="Y33" s="65"/>
      <c r="Z33" s="168" t="str">
        <f>IFERROR(Tabelle14[[#This Row],[Tonnen  '[t']]]/Tabelle14[[#This Row],[Umrechnungsfaktor]],"")</f>
        <v/>
      </c>
      <c r="AA33" s="64"/>
      <c r="AB33" s="134"/>
    </row>
    <row r="34" spans="1:28" s="12" customFormat="1" ht="15" thickBot="1" x14ac:dyDescent="0.25">
      <c r="A34" s="84"/>
      <c r="B34" s="85"/>
      <c r="C34" s="140"/>
      <c r="D34" s="138"/>
      <c r="E34" s="90"/>
      <c r="F34" s="89"/>
      <c r="G34" s="90"/>
      <c r="H34" s="128" t="str">
        <f>IFERROR(VLOOKUP(#REF!,Tabelle2[[Bezeichnung]:[Spalte1]],2,FALSE)," ")</f>
        <v xml:space="preserve"> </v>
      </c>
      <c r="I34" s="184" t="str">
        <f>IFERROR(VLOOKUP(Tabelle14[[#This Row],[AVV-Nr]],Tabelle2[#All],4,TRUE),"")</f>
        <v/>
      </c>
      <c r="J34" s="178" t="str">
        <f>IFERROR(VLOOKUP(Tabelle14[[#This Row],[AVV-Nr]],Tabelle2[#All],2,FALSE),"")</f>
        <v/>
      </c>
      <c r="K34" s="179"/>
      <c r="L34" s="180"/>
      <c r="M34" s="181"/>
      <c r="N34" s="182"/>
      <c r="O34" s="183"/>
      <c r="P34" s="129" t="str">
        <f>IFERROR(VLOOKUP(Tabelle14[[#This Row],[AVV-Nr]],Tabelle2[#All],5,FALSE),"")</f>
        <v/>
      </c>
      <c r="Q34" s="159"/>
      <c r="R34" s="91"/>
      <c r="S34" s="94"/>
      <c r="T34" s="92"/>
      <c r="U34" s="93"/>
      <c r="V34" s="94"/>
      <c r="W34" s="64"/>
      <c r="X34" s="167" t="str">
        <f>IFERROR(VLOOKUP(Tabelle14[[#This Row],[AVV-Nr]],Tabelle2[#All],6,FALSE),"")</f>
        <v/>
      </c>
      <c r="Y34" s="65"/>
      <c r="Z34" s="168" t="str">
        <f>IFERROR(Tabelle14[[#This Row],[Tonnen  '[t']]]/Tabelle14[[#This Row],[Umrechnungsfaktor]],"")</f>
        <v/>
      </c>
      <c r="AA34" s="64"/>
      <c r="AB34" s="134"/>
    </row>
    <row r="39" spans="1:28" x14ac:dyDescent="0.2">
      <c r="A39" s="170" t="s">
        <v>13</v>
      </c>
    </row>
  </sheetData>
  <mergeCells count="6">
    <mergeCell ref="Q3:V3"/>
    <mergeCell ref="Y4:Z4"/>
    <mergeCell ref="K3:O3"/>
    <mergeCell ref="L4:M4"/>
    <mergeCell ref="N4:O4"/>
    <mergeCell ref="R4:S4"/>
  </mergeCells>
  <conditionalFormatting sqref="P6:P34">
    <cfRule type="containsText" dxfId="44" priority="4" operator="containsText" text="ja">
      <formula>NOT(ISERROR(SEARCH("ja",P6)))</formula>
    </cfRule>
  </conditionalFormatting>
  <conditionalFormatting sqref="I6:I34">
    <cfRule type="containsText" dxfId="42" priority="1" operator="containsText" text="ja">
      <formula>NOT(ISERROR(SEARCH("ja",I6)))</formula>
    </cfRule>
  </conditionalFormatting>
  <pageMargins left="0.70866141732283472" right="0.70866141732283472" top="0.78740157480314965" bottom="0.78740157480314965" header="0.31496062992125984" footer="0.31496062992125984"/>
  <pageSetup paperSize="9" scale="26" orientation="portrait" r:id="rId1"/>
  <headerFooter>
    <oddHeader>&amp;R&amp;G</oddHeader>
  </headerFooter>
  <legacyDrawing r:id="rId2"/>
  <legacyDrawingHF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Dropdown_Verwertung!$A$6:$A$33</xm:f>
          </x14:formula1>
          <xm:sqref>W6:W34</xm:sqref>
        </x14:dataValidation>
        <x14:dataValidation type="list" allowBlank="1" showInputMessage="1">
          <x14:formula1>
            <xm:f>Dropdown_AVV!$A$3:$A$45</xm:f>
          </x14:formula1>
          <xm:sqref>H6:H34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zoomScale="70" zoomScaleNormal="70" workbookViewId="0">
      <selection activeCell="E27" sqref="E27"/>
    </sheetView>
  </sheetViews>
  <sheetFormatPr baseColWidth="10" defaultRowHeight="14.25" x14ac:dyDescent="0.2"/>
  <cols>
    <col min="2" max="2" width="93.625" customWidth="1"/>
    <col min="3" max="3" width="18.25" customWidth="1"/>
    <col min="4" max="4" width="18.875" customWidth="1"/>
    <col min="5" max="5" width="19.25" customWidth="1"/>
    <col min="6" max="6" width="21.25" customWidth="1"/>
    <col min="7" max="7" width="13.5" customWidth="1"/>
  </cols>
  <sheetData>
    <row r="1" spans="1:7" ht="42.6" customHeight="1" x14ac:dyDescent="0.2">
      <c r="A1" s="222" t="s">
        <v>204</v>
      </c>
      <c r="B1" s="223"/>
      <c r="C1" s="223"/>
      <c r="D1" s="223"/>
      <c r="E1" s="224"/>
    </row>
    <row r="2" spans="1:7" s="12" customFormat="1" ht="30" x14ac:dyDescent="0.2">
      <c r="A2" s="105" t="s">
        <v>85</v>
      </c>
      <c r="B2" s="95" t="s">
        <v>0</v>
      </c>
      <c r="C2" s="95" t="s">
        <v>243</v>
      </c>
      <c r="D2" s="95" t="s">
        <v>178</v>
      </c>
      <c r="E2" s="95" t="s">
        <v>97</v>
      </c>
      <c r="F2" s="95" t="s">
        <v>172</v>
      </c>
      <c r="G2" s="11" t="s">
        <v>197</v>
      </c>
    </row>
    <row r="3" spans="1:7" x14ac:dyDescent="0.2">
      <c r="A3" s="38" t="s">
        <v>86</v>
      </c>
      <c r="B3" s="38" t="s">
        <v>87</v>
      </c>
      <c r="C3" s="38" t="s">
        <v>86</v>
      </c>
      <c r="D3" s="39" t="s">
        <v>98</v>
      </c>
      <c r="E3" s="38" t="s">
        <v>98</v>
      </c>
      <c r="F3" s="38">
        <v>0.15</v>
      </c>
      <c r="G3" s="2" t="s">
        <v>194</v>
      </c>
    </row>
    <row r="4" spans="1:7" x14ac:dyDescent="0.2">
      <c r="A4" s="38" t="s">
        <v>88</v>
      </c>
      <c r="B4" s="38" t="s">
        <v>89</v>
      </c>
      <c r="C4" s="38" t="s">
        <v>88</v>
      </c>
      <c r="D4" s="39" t="s">
        <v>98</v>
      </c>
      <c r="E4" s="38" t="s">
        <v>98</v>
      </c>
      <c r="F4" s="38">
        <v>0.11</v>
      </c>
      <c r="G4" s="2"/>
    </row>
    <row r="5" spans="1:7" x14ac:dyDescent="0.2">
      <c r="A5" s="38" t="s">
        <v>90</v>
      </c>
      <c r="B5" s="38" t="s">
        <v>91</v>
      </c>
      <c r="C5" s="38" t="s">
        <v>90</v>
      </c>
      <c r="D5" s="39" t="s">
        <v>98</v>
      </c>
      <c r="E5" s="38" t="s">
        <v>98</v>
      </c>
      <c r="F5" s="38">
        <v>0.57999999999999996</v>
      </c>
      <c r="G5" s="2"/>
    </row>
    <row r="6" spans="1:7" x14ac:dyDescent="0.2">
      <c r="A6" s="38" t="s">
        <v>167</v>
      </c>
      <c r="B6" s="38" t="s">
        <v>168</v>
      </c>
      <c r="C6" s="38" t="s">
        <v>167</v>
      </c>
      <c r="D6" s="39" t="s">
        <v>98</v>
      </c>
      <c r="E6" s="38" t="s">
        <v>98</v>
      </c>
      <c r="F6" s="38">
        <v>0.92500000000000004</v>
      </c>
      <c r="G6" s="2" t="s">
        <v>169</v>
      </c>
    </row>
    <row r="7" spans="1:7" x14ac:dyDescent="0.2">
      <c r="A7" s="40" t="s">
        <v>8</v>
      </c>
      <c r="B7" s="40" t="s">
        <v>95</v>
      </c>
      <c r="C7" s="40" t="s">
        <v>8</v>
      </c>
      <c r="D7" s="39" t="s">
        <v>98</v>
      </c>
      <c r="E7" s="38" t="s">
        <v>96</v>
      </c>
      <c r="F7" s="38">
        <v>0.11</v>
      </c>
      <c r="G7" s="2"/>
    </row>
    <row r="8" spans="1:7" x14ac:dyDescent="0.2">
      <c r="A8" s="41" t="s">
        <v>84</v>
      </c>
      <c r="B8" s="41" t="s">
        <v>2</v>
      </c>
      <c r="C8" s="41" t="s">
        <v>84</v>
      </c>
      <c r="D8" s="42" t="s">
        <v>98</v>
      </c>
      <c r="E8" s="41" t="s">
        <v>98</v>
      </c>
      <c r="F8" s="41">
        <v>1.3</v>
      </c>
      <c r="G8" s="2"/>
    </row>
    <row r="9" spans="1:7" x14ac:dyDescent="0.2">
      <c r="A9" s="41" t="s">
        <v>32</v>
      </c>
      <c r="B9" s="41" t="s">
        <v>33</v>
      </c>
      <c r="C9" s="41" t="s">
        <v>32</v>
      </c>
      <c r="D9" s="42" t="s">
        <v>98</v>
      </c>
      <c r="E9" s="41" t="s">
        <v>98</v>
      </c>
      <c r="F9" s="41">
        <v>1.3</v>
      </c>
      <c r="G9" s="2"/>
    </row>
    <row r="10" spans="1:7" x14ac:dyDescent="0.2">
      <c r="A10" s="41" t="s">
        <v>9</v>
      </c>
      <c r="B10" s="41" t="s">
        <v>34</v>
      </c>
      <c r="C10" s="41" t="s">
        <v>9</v>
      </c>
      <c r="D10" s="42" t="s">
        <v>98</v>
      </c>
      <c r="E10" s="41" t="s">
        <v>98</v>
      </c>
      <c r="F10" s="41">
        <v>1.3</v>
      </c>
      <c r="G10" s="2"/>
    </row>
    <row r="11" spans="1:7" ht="31.5" customHeight="1" x14ac:dyDescent="0.2">
      <c r="A11" s="43" t="s">
        <v>35</v>
      </c>
      <c r="B11" s="43" t="s">
        <v>36</v>
      </c>
      <c r="C11" s="43" t="s">
        <v>35</v>
      </c>
      <c r="D11" s="44" t="s">
        <v>96</v>
      </c>
      <c r="E11" s="43" t="s">
        <v>96</v>
      </c>
      <c r="F11" s="43">
        <v>1.3</v>
      </c>
      <c r="G11" s="2"/>
    </row>
    <row r="12" spans="1:7" x14ac:dyDescent="0.2">
      <c r="A12" s="43" t="s">
        <v>37</v>
      </c>
      <c r="B12" s="43" t="s">
        <v>38</v>
      </c>
      <c r="C12" s="43" t="s">
        <v>37</v>
      </c>
      <c r="D12" s="44" t="s">
        <v>98</v>
      </c>
      <c r="E12" s="43" t="s">
        <v>96</v>
      </c>
      <c r="F12" s="43">
        <v>1.3</v>
      </c>
      <c r="G12" s="2"/>
    </row>
    <row r="13" spans="1:7" x14ac:dyDescent="0.2">
      <c r="A13" s="41" t="s">
        <v>39</v>
      </c>
      <c r="B13" s="41" t="s">
        <v>94</v>
      </c>
      <c r="C13" s="41" t="s">
        <v>39</v>
      </c>
      <c r="D13" s="42" t="s">
        <v>98</v>
      </c>
      <c r="E13" s="41" t="s">
        <v>98</v>
      </c>
      <c r="F13" s="41">
        <v>0.5</v>
      </c>
      <c r="G13" s="2"/>
    </row>
    <row r="14" spans="1:7" x14ac:dyDescent="0.2">
      <c r="A14" s="41" t="s">
        <v>40</v>
      </c>
      <c r="B14" s="41" t="s">
        <v>41</v>
      </c>
      <c r="C14" s="41" t="s">
        <v>40</v>
      </c>
      <c r="D14" s="42" t="s">
        <v>98</v>
      </c>
      <c r="E14" s="41" t="s">
        <v>98</v>
      </c>
      <c r="F14" s="41">
        <v>1.2</v>
      </c>
      <c r="G14" s="2"/>
    </row>
    <row r="15" spans="1:7" x14ac:dyDescent="0.2">
      <c r="A15" s="41" t="s">
        <v>42</v>
      </c>
      <c r="B15" s="41" t="s">
        <v>3</v>
      </c>
      <c r="C15" s="41" t="s">
        <v>42</v>
      </c>
      <c r="D15" s="42" t="s">
        <v>98</v>
      </c>
      <c r="E15" s="41" t="s">
        <v>98</v>
      </c>
      <c r="F15" s="41">
        <v>0.6</v>
      </c>
      <c r="G15" s="2"/>
    </row>
    <row r="16" spans="1:7" x14ac:dyDescent="0.2">
      <c r="A16" s="38" t="s">
        <v>14</v>
      </c>
      <c r="B16" s="38" t="s">
        <v>43</v>
      </c>
      <c r="C16" s="38" t="s">
        <v>14</v>
      </c>
      <c r="D16" s="39" t="s">
        <v>96</v>
      </c>
      <c r="E16" s="38" t="s">
        <v>98</v>
      </c>
      <c r="F16" s="45" t="s">
        <v>195</v>
      </c>
      <c r="G16" s="2"/>
    </row>
    <row r="17" spans="1:7" x14ac:dyDescent="0.2">
      <c r="A17" s="38" t="s">
        <v>44</v>
      </c>
      <c r="B17" s="38" t="s">
        <v>45</v>
      </c>
      <c r="C17" s="38" t="s">
        <v>44</v>
      </c>
      <c r="D17" s="39" t="s">
        <v>96</v>
      </c>
      <c r="E17" s="38" t="s">
        <v>98</v>
      </c>
      <c r="F17" s="38">
        <v>1.8</v>
      </c>
      <c r="G17" s="2"/>
    </row>
    <row r="18" spans="1:7" x14ac:dyDescent="0.2">
      <c r="A18" s="41" t="s">
        <v>46</v>
      </c>
      <c r="B18" s="41" t="s">
        <v>47</v>
      </c>
      <c r="C18" s="41" t="s">
        <v>46</v>
      </c>
      <c r="D18" s="42" t="s">
        <v>98</v>
      </c>
      <c r="E18" s="41" t="s">
        <v>98</v>
      </c>
      <c r="F18" s="41">
        <v>1.8</v>
      </c>
      <c r="G18" s="2"/>
    </row>
    <row r="19" spans="1:7" x14ac:dyDescent="0.2">
      <c r="A19" s="38" t="s">
        <v>48</v>
      </c>
      <c r="B19" s="38" t="s">
        <v>49</v>
      </c>
      <c r="C19" s="38" t="s">
        <v>48</v>
      </c>
      <c r="D19" s="39" t="s">
        <v>96</v>
      </c>
      <c r="E19" s="38" t="s">
        <v>98</v>
      </c>
      <c r="F19" s="38"/>
      <c r="G19" s="2"/>
    </row>
    <row r="20" spans="1:7" x14ac:dyDescent="0.2">
      <c r="A20" s="41" t="s">
        <v>50</v>
      </c>
      <c r="B20" s="41" t="s">
        <v>51</v>
      </c>
      <c r="C20" s="41" t="s">
        <v>50</v>
      </c>
      <c r="D20" s="42" t="s">
        <v>98</v>
      </c>
      <c r="E20" s="41" t="s">
        <v>98</v>
      </c>
      <c r="F20" s="41">
        <v>2.67</v>
      </c>
      <c r="G20" s="2"/>
    </row>
    <row r="21" spans="1:7" x14ac:dyDescent="0.2">
      <c r="A21" s="41" t="s">
        <v>52</v>
      </c>
      <c r="B21" s="41" t="s">
        <v>53</v>
      </c>
      <c r="C21" s="41" t="s">
        <v>52</v>
      </c>
      <c r="D21" s="42" t="s">
        <v>98</v>
      </c>
      <c r="E21" s="41" t="s">
        <v>98</v>
      </c>
      <c r="F21" s="41">
        <v>1.73</v>
      </c>
      <c r="G21" s="2"/>
    </row>
    <row r="22" spans="1:7" x14ac:dyDescent="0.2">
      <c r="A22" s="41" t="s">
        <v>54</v>
      </c>
      <c r="B22" s="41" t="s">
        <v>55</v>
      </c>
      <c r="C22" s="41" t="s">
        <v>54</v>
      </c>
      <c r="D22" s="42" t="s">
        <v>98</v>
      </c>
      <c r="E22" s="41" t="s">
        <v>98</v>
      </c>
      <c r="F22" s="41">
        <v>2.9</v>
      </c>
      <c r="G22" s="2"/>
    </row>
    <row r="23" spans="1:7" x14ac:dyDescent="0.2">
      <c r="A23" s="41" t="s">
        <v>56</v>
      </c>
      <c r="B23" s="41" t="s">
        <v>57</v>
      </c>
      <c r="C23" s="41" t="s">
        <v>56</v>
      </c>
      <c r="D23" s="42" t="s">
        <v>98</v>
      </c>
      <c r="E23" s="41" t="s">
        <v>98</v>
      </c>
      <c r="F23" s="41">
        <v>3.43</v>
      </c>
      <c r="G23" s="2"/>
    </row>
    <row r="24" spans="1:7" x14ac:dyDescent="0.2">
      <c r="A24" s="41" t="s">
        <v>58</v>
      </c>
      <c r="B24" s="41" t="s">
        <v>59</v>
      </c>
      <c r="C24" s="41" t="s">
        <v>58</v>
      </c>
      <c r="D24" s="42" t="s">
        <v>98</v>
      </c>
      <c r="E24" s="41" t="s">
        <v>98</v>
      </c>
      <c r="F24" s="41">
        <v>2</v>
      </c>
      <c r="G24" s="2"/>
    </row>
    <row r="25" spans="1:7" x14ac:dyDescent="0.2">
      <c r="A25" s="41" t="s">
        <v>60</v>
      </c>
      <c r="B25" s="41" t="s">
        <v>61</v>
      </c>
      <c r="C25" s="41" t="s">
        <v>60</v>
      </c>
      <c r="D25" s="42" t="s">
        <v>98</v>
      </c>
      <c r="E25" s="41" t="s">
        <v>98</v>
      </c>
      <c r="F25" s="41">
        <v>2.67</v>
      </c>
      <c r="G25" s="2"/>
    </row>
    <row r="26" spans="1:7" x14ac:dyDescent="0.2">
      <c r="A26" s="41" t="s">
        <v>62</v>
      </c>
      <c r="B26" s="41" t="s">
        <v>63</v>
      </c>
      <c r="C26" s="41" t="s">
        <v>62</v>
      </c>
      <c r="D26" s="42" t="s">
        <v>98</v>
      </c>
      <c r="E26" s="41" t="s">
        <v>98</v>
      </c>
      <c r="F26" s="46" t="s">
        <v>195</v>
      </c>
      <c r="G26" s="2"/>
    </row>
    <row r="27" spans="1:7" x14ac:dyDescent="0.2">
      <c r="A27" s="38" t="s">
        <v>64</v>
      </c>
      <c r="B27" s="38" t="s">
        <v>65</v>
      </c>
      <c r="C27" s="38" t="s">
        <v>64</v>
      </c>
      <c r="D27" s="39" t="s">
        <v>96</v>
      </c>
      <c r="E27" s="38" t="s">
        <v>98</v>
      </c>
      <c r="F27" s="38">
        <f>(1.73+3.43)/2</f>
        <v>2.58</v>
      </c>
      <c r="G27" s="2" t="s">
        <v>170</v>
      </c>
    </row>
    <row r="28" spans="1:7" x14ac:dyDescent="0.2">
      <c r="A28" s="38" t="s">
        <v>66</v>
      </c>
      <c r="B28" s="38" t="s">
        <v>67</v>
      </c>
      <c r="C28" s="38" t="s">
        <v>66</v>
      </c>
      <c r="D28" s="39" t="s">
        <v>96</v>
      </c>
      <c r="E28" s="38" t="s">
        <v>98</v>
      </c>
      <c r="F28" s="38">
        <v>3.4</v>
      </c>
      <c r="G28" s="2"/>
    </row>
    <row r="29" spans="1:7" x14ac:dyDescent="0.2">
      <c r="A29" s="41" t="s">
        <v>68</v>
      </c>
      <c r="B29" s="41" t="s">
        <v>69</v>
      </c>
      <c r="C29" s="41" t="s">
        <v>68</v>
      </c>
      <c r="D29" s="42" t="s">
        <v>98</v>
      </c>
      <c r="E29" s="41" t="s">
        <v>98</v>
      </c>
      <c r="F29" s="41">
        <v>3.4</v>
      </c>
      <c r="G29" s="2"/>
    </row>
    <row r="30" spans="1:7" x14ac:dyDescent="0.2">
      <c r="A30" s="38" t="s">
        <v>70</v>
      </c>
      <c r="B30" s="38" t="s">
        <v>71</v>
      </c>
      <c r="C30" s="38" t="s">
        <v>70</v>
      </c>
      <c r="D30" s="39" t="s">
        <v>96</v>
      </c>
      <c r="E30" s="38" t="s">
        <v>98</v>
      </c>
      <c r="F30" s="38">
        <v>1.8</v>
      </c>
      <c r="G30" s="2"/>
    </row>
    <row r="31" spans="1:7" x14ac:dyDescent="0.2">
      <c r="A31" s="38" t="s">
        <v>72</v>
      </c>
      <c r="B31" s="38" t="s">
        <v>73</v>
      </c>
      <c r="C31" s="38" t="s">
        <v>72</v>
      </c>
      <c r="D31" s="39" t="s">
        <v>98</v>
      </c>
      <c r="E31" s="38" t="s">
        <v>98</v>
      </c>
      <c r="F31" s="38">
        <v>1.8</v>
      </c>
      <c r="G31" s="2"/>
    </row>
    <row r="32" spans="1:7" x14ac:dyDescent="0.2">
      <c r="A32" s="38" t="s">
        <v>74</v>
      </c>
      <c r="B32" s="38" t="s">
        <v>75</v>
      </c>
      <c r="C32" s="38" t="s">
        <v>74</v>
      </c>
      <c r="D32" s="39" t="s">
        <v>96</v>
      </c>
      <c r="E32" s="38" t="s">
        <v>98</v>
      </c>
      <c r="F32" s="38">
        <v>1.8</v>
      </c>
      <c r="G32" s="2"/>
    </row>
    <row r="33" spans="1:7" x14ac:dyDescent="0.2">
      <c r="A33" s="38" t="s">
        <v>76</v>
      </c>
      <c r="B33" s="38" t="s">
        <v>77</v>
      </c>
      <c r="C33" s="38" t="s">
        <v>76</v>
      </c>
      <c r="D33" s="39" t="s">
        <v>98</v>
      </c>
      <c r="E33" s="38" t="s">
        <v>98</v>
      </c>
      <c r="F33" s="38">
        <v>1.8</v>
      </c>
      <c r="G33" s="2"/>
    </row>
    <row r="34" spans="1:7" x14ac:dyDescent="0.2">
      <c r="A34" s="38" t="s">
        <v>78</v>
      </c>
      <c r="B34" s="38" t="s">
        <v>79</v>
      </c>
      <c r="C34" s="38" t="s">
        <v>78</v>
      </c>
      <c r="D34" s="39" t="s">
        <v>96</v>
      </c>
      <c r="E34" s="38" t="s">
        <v>98</v>
      </c>
      <c r="F34" s="38">
        <v>1.8</v>
      </c>
      <c r="G34" s="2"/>
    </row>
    <row r="35" spans="1:7" x14ac:dyDescent="0.2">
      <c r="A35" s="38" t="s">
        <v>80</v>
      </c>
      <c r="B35" s="38" t="s">
        <v>81</v>
      </c>
      <c r="C35" s="38" t="s">
        <v>80</v>
      </c>
      <c r="D35" s="39" t="s">
        <v>98</v>
      </c>
      <c r="E35" s="38" t="s">
        <v>98</v>
      </c>
      <c r="F35" s="38">
        <v>1.5</v>
      </c>
      <c r="G35" s="2"/>
    </row>
    <row r="36" spans="1:7" x14ac:dyDescent="0.2">
      <c r="A36" s="38" t="s">
        <v>82</v>
      </c>
      <c r="B36" s="38" t="s">
        <v>83</v>
      </c>
      <c r="C36" s="38" t="s">
        <v>82</v>
      </c>
      <c r="D36" s="39" t="s">
        <v>96</v>
      </c>
      <c r="E36" s="38" t="s">
        <v>98</v>
      </c>
      <c r="F36" s="38">
        <v>1.5</v>
      </c>
      <c r="G36" s="2"/>
    </row>
    <row r="37" spans="1:7" ht="28.5" x14ac:dyDescent="0.2">
      <c r="A37" s="38" t="s">
        <v>15</v>
      </c>
      <c r="B37" s="38" t="s">
        <v>16</v>
      </c>
      <c r="C37" s="38" t="s">
        <v>15</v>
      </c>
      <c r="D37" s="39" t="s">
        <v>96</v>
      </c>
      <c r="E37" s="38" t="s">
        <v>98</v>
      </c>
      <c r="F37" s="38">
        <f>(0.035+0.1)/2</f>
        <v>6.7500000000000004E-2</v>
      </c>
      <c r="G37" s="2" t="s">
        <v>171</v>
      </c>
    </row>
    <row r="38" spans="1:7" x14ac:dyDescent="0.2">
      <c r="A38" s="41" t="s">
        <v>17</v>
      </c>
      <c r="B38" s="41" t="s">
        <v>18</v>
      </c>
      <c r="C38" s="41" t="s">
        <v>17</v>
      </c>
      <c r="D38" s="42" t="s">
        <v>98</v>
      </c>
      <c r="E38" s="41" t="s">
        <v>98</v>
      </c>
      <c r="F38" s="41">
        <f>(0.25+1.4)/2</f>
        <v>0.82499999999999996</v>
      </c>
      <c r="G38" s="2" t="s">
        <v>166</v>
      </c>
    </row>
    <row r="39" spans="1:7" x14ac:dyDescent="0.2">
      <c r="A39" s="38" t="s">
        <v>19</v>
      </c>
      <c r="B39" s="38" t="s">
        <v>20</v>
      </c>
      <c r="C39" s="38" t="s">
        <v>19</v>
      </c>
      <c r="D39" s="39" t="s">
        <v>96</v>
      </c>
      <c r="E39" s="38" t="s">
        <v>98</v>
      </c>
      <c r="F39" s="38">
        <v>1.5</v>
      </c>
      <c r="G39" s="2"/>
    </row>
    <row r="40" spans="1:7" x14ac:dyDescent="0.2">
      <c r="A40" s="38" t="s">
        <v>21</v>
      </c>
      <c r="B40" s="38" t="s">
        <v>22</v>
      </c>
      <c r="C40" s="38" t="s">
        <v>21</v>
      </c>
      <c r="D40" s="39" t="s">
        <v>96</v>
      </c>
      <c r="E40" s="38" t="s">
        <v>98</v>
      </c>
      <c r="F40" s="38">
        <v>0.34</v>
      </c>
      <c r="G40" s="2"/>
    </row>
    <row r="41" spans="1:7" ht="28.5" x14ac:dyDescent="0.2">
      <c r="A41" s="41" t="s">
        <v>10</v>
      </c>
      <c r="B41" s="41" t="s">
        <v>23</v>
      </c>
      <c r="C41" s="41" t="s">
        <v>10</v>
      </c>
      <c r="D41" s="42" t="s">
        <v>98</v>
      </c>
      <c r="E41" s="41" t="s">
        <v>98</v>
      </c>
      <c r="F41" s="41">
        <v>0.34</v>
      </c>
      <c r="G41" s="2"/>
    </row>
    <row r="42" spans="1:7" x14ac:dyDescent="0.2">
      <c r="A42" s="40" t="s">
        <v>24</v>
      </c>
      <c r="B42" s="40" t="s">
        <v>25</v>
      </c>
      <c r="C42" s="40" t="s">
        <v>24</v>
      </c>
      <c r="D42" s="97" t="s">
        <v>96</v>
      </c>
      <c r="E42" s="40" t="s">
        <v>98</v>
      </c>
      <c r="F42" s="98" t="s">
        <v>195</v>
      </c>
      <c r="G42" s="2"/>
    </row>
    <row r="43" spans="1:7" ht="28.5" x14ac:dyDescent="0.2">
      <c r="A43" s="40" t="s">
        <v>26</v>
      </c>
      <c r="B43" s="40" t="s">
        <v>27</v>
      </c>
      <c r="C43" s="40" t="s">
        <v>26</v>
      </c>
      <c r="D43" s="97" t="s">
        <v>96</v>
      </c>
      <c r="E43" s="40" t="s">
        <v>98</v>
      </c>
      <c r="F43" s="98" t="s">
        <v>195</v>
      </c>
      <c r="G43" s="2"/>
    </row>
    <row r="44" spans="1:7" ht="28.5" x14ac:dyDescent="0.2">
      <c r="A44" s="40" t="s">
        <v>28</v>
      </c>
      <c r="B44" s="40" t="s">
        <v>29</v>
      </c>
      <c r="C44" s="40" t="s">
        <v>28</v>
      </c>
      <c r="D44" s="97" t="s">
        <v>96</v>
      </c>
      <c r="E44" s="40" t="s">
        <v>98</v>
      </c>
      <c r="F44" s="98" t="s">
        <v>195</v>
      </c>
      <c r="G44" s="2"/>
    </row>
    <row r="45" spans="1:7" x14ac:dyDescent="0.2">
      <c r="A45" s="43" t="s">
        <v>30</v>
      </c>
      <c r="B45" s="43" t="s">
        <v>31</v>
      </c>
      <c r="C45" s="43" t="s">
        <v>30</v>
      </c>
      <c r="D45" s="44" t="s">
        <v>96</v>
      </c>
      <c r="E45" s="43" t="s">
        <v>96</v>
      </c>
      <c r="F45" s="43">
        <v>0.6</v>
      </c>
      <c r="G45" s="2"/>
    </row>
    <row r="46" spans="1:7" x14ac:dyDescent="0.2">
      <c r="A46" s="99"/>
      <c r="B46" s="100"/>
      <c r="C46" s="100"/>
      <c r="D46" s="100"/>
      <c r="E46" s="101"/>
    </row>
    <row r="47" spans="1:7" x14ac:dyDescent="0.2">
      <c r="A47" s="99" t="s">
        <v>173</v>
      </c>
      <c r="B47" s="100"/>
      <c r="C47" s="100"/>
      <c r="D47" s="100"/>
      <c r="E47" s="101"/>
    </row>
    <row r="48" spans="1:7" x14ac:dyDescent="0.2">
      <c r="A48" s="99"/>
      <c r="B48" s="100"/>
      <c r="C48" s="100"/>
      <c r="D48" s="100"/>
      <c r="E48" s="101"/>
    </row>
    <row r="49" spans="1:5" ht="27" customHeight="1" x14ac:dyDescent="0.2">
      <c r="A49" s="106"/>
      <c r="B49" s="38" t="s">
        <v>180</v>
      </c>
      <c r="C49" s="100"/>
      <c r="D49" s="100"/>
      <c r="E49" s="101"/>
    </row>
    <row r="50" spans="1:5" ht="18" customHeight="1" x14ac:dyDescent="0.2">
      <c r="A50" s="96"/>
      <c r="B50" s="104" t="s">
        <v>208</v>
      </c>
      <c r="C50" s="100"/>
      <c r="D50" s="100"/>
      <c r="E50" s="101"/>
    </row>
    <row r="51" spans="1:5" ht="28.5" x14ac:dyDescent="0.2">
      <c r="A51" s="104"/>
      <c r="B51" s="38" t="s">
        <v>207</v>
      </c>
      <c r="C51" s="102"/>
      <c r="D51" s="102"/>
      <c r="E51" s="103"/>
    </row>
    <row r="94" spans="2:3" ht="15.75" thickBot="1" x14ac:dyDescent="0.25">
      <c r="B94" s="1"/>
      <c r="C94" s="8"/>
    </row>
    <row r="95" spans="2:3" ht="15.75" thickBot="1" x14ac:dyDescent="0.25">
      <c r="B95" s="1"/>
      <c r="C95" s="8"/>
    </row>
    <row r="96" spans="2:3" ht="15.75" thickBot="1" x14ac:dyDescent="0.25">
      <c r="B96" s="1"/>
      <c r="C96" s="8"/>
    </row>
    <row r="97" spans="2:3" ht="15.75" thickBot="1" x14ac:dyDescent="0.25">
      <c r="B97" s="1"/>
      <c r="C97" s="8"/>
    </row>
    <row r="98" spans="2:3" ht="15.75" thickBot="1" x14ac:dyDescent="0.25">
      <c r="B98" s="1"/>
      <c r="C98" s="8"/>
    </row>
    <row r="99" spans="2:3" ht="15.75" thickBot="1" x14ac:dyDescent="0.25">
      <c r="B99" s="1"/>
      <c r="C99" s="8"/>
    </row>
    <row r="100" spans="2:3" ht="15.75" thickBot="1" x14ac:dyDescent="0.25">
      <c r="B100" s="1"/>
      <c r="C100" s="8"/>
    </row>
    <row r="101" spans="2:3" ht="15.75" thickBot="1" x14ac:dyDescent="0.25">
      <c r="B101" s="1"/>
      <c r="C101" s="8"/>
    </row>
    <row r="102" spans="2:3" ht="15.75" thickBot="1" x14ac:dyDescent="0.25">
      <c r="B102" s="1"/>
      <c r="C102" s="8"/>
    </row>
  </sheetData>
  <mergeCells count="1">
    <mergeCell ref="A1:E1"/>
  </mergeCells>
  <pageMargins left="0.70866141732283472" right="0.70866141732283472" top="0.98425196850393704" bottom="0.78740157480314965" header="0.31496062992125984" footer="0.31496062992125984"/>
  <pageSetup paperSize="9" scale="52" orientation="portrait" r:id="rId1"/>
  <headerFooter>
    <oddHeader>&amp;R&amp;G</oddHeader>
  </headerFooter>
  <colBreaks count="1" manualBreakCount="1">
    <brk id="5" max="1048575" man="1"/>
  </colBreaks>
  <legacyDrawingHF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topLeftCell="A6" workbookViewId="0">
      <selection sqref="A1:D1"/>
    </sheetView>
  </sheetViews>
  <sheetFormatPr baseColWidth="10" defaultColWidth="11.25" defaultRowHeight="15" x14ac:dyDescent="0.25"/>
  <cols>
    <col min="1" max="1" width="8" style="6" customWidth="1"/>
    <col min="2" max="2" width="85" style="7" customWidth="1"/>
    <col min="3" max="3" width="20.625" style="6" customWidth="1"/>
    <col min="4" max="4" width="19.875" style="6" customWidth="1"/>
    <col min="5" max="16384" width="11.25" style="6"/>
  </cols>
  <sheetData>
    <row r="1" spans="1:5" s="3" customFormat="1" ht="13.9" customHeight="1" x14ac:dyDescent="0.25">
      <c r="A1" s="225" t="s">
        <v>99</v>
      </c>
      <c r="B1" s="225"/>
      <c r="C1" s="225"/>
      <c r="D1" s="225"/>
    </row>
    <row r="2" spans="1:5" s="3" customFormat="1" x14ac:dyDescent="0.25">
      <c r="A2" s="50"/>
      <c r="B2" s="49"/>
      <c r="C2" s="50"/>
      <c r="D2" s="50"/>
    </row>
    <row r="3" spans="1:5" s="4" customFormat="1" x14ac:dyDescent="0.25">
      <c r="A3" s="51"/>
      <c r="B3" s="52"/>
      <c r="C3" s="51"/>
      <c r="D3" s="51" t="s">
        <v>100</v>
      </c>
    </row>
    <row r="4" spans="1:5" s="3" customFormat="1" x14ac:dyDescent="0.25">
      <c r="A4" s="50"/>
      <c r="B4" s="49"/>
      <c r="C4" s="50"/>
      <c r="D4" s="48"/>
    </row>
    <row r="5" spans="1:5" s="5" customFormat="1" ht="28.9" customHeight="1" x14ac:dyDescent="0.25">
      <c r="A5" s="53" t="s">
        <v>101</v>
      </c>
      <c r="B5" s="54" t="s">
        <v>4</v>
      </c>
      <c r="C5" s="54" t="s">
        <v>102</v>
      </c>
      <c r="D5" s="54" t="s">
        <v>103</v>
      </c>
      <c r="E5" s="47"/>
    </row>
    <row r="6" spans="1:5" x14ac:dyDescent="0.25">
      <c r="A6" s="55" t="s">
        <v>104</v>
      </c>
      <c r="B6" s="56" t="s">
        <v>105</v>
      </c>
      <c r="C6" s="55" t="str">
        <f>MID(A6,1,1)</f>
        <v>D</v>
      </c>
      <c r="D6" s="55" t="s">
        <v>98</v>
      </c>
    </row>
    <row r="7" spans="1:5" ht="29.25" x14ac:dyDescent="0.25">
      <c r="A7" s="55" t="s">
        <v>106</v>
      </c>
      <c r="B7" s="56" t="s">
        <v>107</v>
      </c>
      <c r="C7" s="55" t="str">
        <f t="shared" ref="C7:C33" si="0">MID(A7,1,1)</f>
        <v>D</v>
      </c>
      <c r="D7" s="55" t="s">
        <v>98</v>
      </c>
    </row>
    <row r="8" spans="1:5" ht="29.25" x14ac:dyDescent="0.25">
      <c r="A8" s="55" t="s">
        <v>108</v>
      </c>
      <c r="B8" s="56" t="s">
        <v>109</v>
      </c>
      <c r="C8" s="55" t="str">
        <f t="shared" si="0"/>
        <v>D</v>
      </c>
      <c r="D8" s="55" t="s">
        <v>98</v>
      </c>
    </row>
    <row r="9" spans="1:5" ht="29.25" x14ac:dyDescent="0.25">
      <c r="A9" s="55" t="s">
        <v>110</v>
      </c>
      <c r="B9" s="56" t="s">
        <v>111</v>
      </c>
      <c r="C9" s="55" t="str">
        <f t="shared" si="0"/>
        <v>D</v>
      </c>
      <c r="D9" s="55" t="s">
        <v>98</v>
      </c>
    </row>
    <row r="10" spans="1:5" ht="29.25" x14ac:dyDescent="0.25">
      <c r="A10" s="55" t="s">
        <v>112</v>
      </c>
      <c r="B10" s="56" t="s">
        <v>113</v>
      </c>
      <c r="C10" s="55" t="str">
        <f t="shared" si="0"/>
        <v>D</v>
      </c>
      <c r="D10" s="55" t="s">
        <v>98</v>
      </c>
    </row>
    <row r="11" spans="1:5" x14ac:dyDescent="0.25">
      <c r="A11" s="55" t="s">
        <v>114</v>
      </c>
      <c r="B11" s="56" t="s">
        <v>115</v>
      </c>
      <c r="C11" s="55" t="str">
        <f t="shared" si="0"/>
        <v>D</v>
      </c>
      <c r="D11" s="55" t="s">
        <v>98</v>
      </c>
    </row>
    <row r="12" spans="1:5" x14ac:dyDescent="0.25">
      <c r="A12" s="55" t="s">
        <v>116</v>
      </c>
      <c r="B12" s="56" t="s">
        <v>117</v>
      </c>
      <c r="C12" s="55" t="str">
        <f t="shared" si="0"/>
        <v>D</v>
      </c>
      <c r="D12" s="55" t="s">
        <v>98</v>
      </c>
    </row>
    <row r="13" spans="1:5" ht="43.5" x14ac:dyDescent="0.25">
      <c r="A13" s="55" t="s">
        <v>118</v>
      </c>
      <c r="B13" s="56" t="s">
        <v>119</v>
      </c>
      <c r="C13" s="55" t="str">
        <f t="shared" si="0"/>
        <v>D</v>
      </c>
      <c r="D13" s="55" t="s">
        <v>98</v>
      </c>
    </row>
    <row r="14" spans="1:5" ht="43.5" x14ac:dyDescent="0.25">
      <c r="A14" s="55" t="s">
        <v>120</v>
      </c>
      <c r="B14" s="56" t="s">
        <v>121</v>
      </c>
      <c r="C14" s="55" t="str">
        <f t="shared" si="0"/>
        <v>D</v>
      </c>
      <c r="D14" s="55" t="s">
        <v>98</v>
      </c>
    </row>
    <row r="15" spans="1:5" x14ac:dyDescent="0.25">
      <c r="A15" s="55" t="s">
        <v>122</v>
      </c>
      <c r="B15" s="56" t="s">
        <v>123</v>
      </c>
      <c r="C15" s="55" t="str">
        <f t="shared" si="0"/>
        <v>D</v>
      </c>
      <c r="D15" s="55" t="s">
        <v>98</v>
      </c>
    </row>
    <row r="16" spans="1:5" x14ac:dyDescent="0.25">
      <c r="A16" s="55" t="s">
        <v>124</v>
      </c>
      <c r="B16" s="56" t="s">
        <v>125</v>
      </c>
      <c r="C16" s="55" t="str">
        <f t="shared" si="0"/>
        <v>D</v>
      </c>
      <c r="D16" s="55" t="s">
        <v>98</v>
      </c>
    </row>
    <row r="17" spans="1:4" x14ac:dyDescent="0.25">
      <c r="A17" s="55" t="s">
        <v>126</v>
      </c>
      <c r="B17" s="56" t="s">
        <v>127</v>
      </c>
      <c r="C17" s="55" t="str">
        <f t="shared" si="0"/>
        <v>D</v>
      </c>
      <c r="D17" s="55" t="s">
        <v>98</v>
      </c>
    </row>
    <row r="18" spans="1:4" x14ac:dyDescent="0.25">
      <c r="A18" s="55" t="s">
        <v>128</v>
      </c>
      <c r="B18" s="56" t="s">
        <v>129</v>
      </c>
      <c r="C18" s="55" t="str">
        <f t="shared" si="0"/>
        <v>D</v>
      </c>
      <c r="D18" s="55" t="s">
        <v>98</v>
      </c>
    </row>
    <row r="19" spans="1:4" x14ac:dyDescent="0.25">
      <c r="A19" s="55" t="s">
        <v>130</v>
      </c>
      <c r="B19" s="56" t="s">
        <v>131</v>
      </c>
      <c r="C19" s="55" t="str">
        <f t="shared" si="0"/>
        <v>D</v>
      </c>
      <c r="D19" s="55" t="s">
        <v>98</v>
      </c>
    </row>
    <row r="20" spans="1:4" ht="29.25" x14ac:dyDescent="0.25">
      <c r="A20" s="55" t="s">
        <v>132</v>
      </c>
      <c r="B20" s="56" t="s">
        <v>133</v>
      </c>
      <c r="C20" s="55" t="str">
        <f t="shared" si="0"/>
        <v>D</v>
      </c>
      <c r="D20" s="55" t="s">
        <v>98</v>
      </c>
    </row>
    <row r="21" spans="1:4" x14ac:dyDescent="0.25">
      <c r="A21" s="55" t="s">
        <v>134</v>
      </c>
      <c r="B21" s="56" t="s">
        <v>135</v>
      </c>
      <c r="C21" s="55" t="str">
        <f t="shared" si="0"/>
        <v>R</v>
      </c>
      <c r="D21" s="55" t="s">
        <v>98</v>
      </c>
    </row>
    <row r="22" spans="1:4" x14ac:dyDescent="0.25">
      <c r="A22" s="55" t="s">
        <v>136</v>
      </c>
      <c r="B22" s="56" t="s">
        <v>137</v>
      </c>
      <c r="C22" s="55" t="str">
        <f t="shared" si="0"/>
        <v>R</v>
      </c>
      <c r="D22" s="55" t="s">
        <v>96</v>
      </c>
    </row>
    <row r="23" spans="1:4" ht="29.25" x14ac:dyDescent="0.25">
      <c r="A23" s="55" t="s">
        <v>138</v>
      </c>
      <c r="B23" s="56" t="s">
        <v>139</v>
      </c>
      <c r="C23" s="55" t="str">
        <f t="shared" si="0"/>
        <v>R</v>
      </c>
      <c r="D23" s="55" t="s">
        <v>96</v>
      </c>
    </row>
    <row r="24" spans="1:4" x14ac:dyDescent="0.25">
      <c r="A24" s="55" t="s">
        <v>140</v>
      </c>
      <c r="B24" s="56" t="s">
        <v>141</v>
      </c>
      <c r="C24" s="55" t="str">
        <f t="shared" si="0"/>
        <v>R</v>
      </c>
      <c r="D24" s="55" t="s">
        <v>96</v>
      </c>
    </row>
    <row r="25" spans="1:4" x14ac:dyDescent="0.25">
      <c r="A25" s="55" t="s">
        <v>142</v>
      </c>
      <c r="B25" s="56" t="s">
        <v>143</v>
      </c>
      <c r="C25" s="55" t="str">
        <f t="shared" si="0"/>
        <v>R</v>
      </c>
      <c r="D25" s="55" t="s">
        <v>96</v>
      </c>
    </row>
    <row r="26" spans="1:4" x14ac:dyDescent="0.25">
      <c r="A26" s="55" t="s">
        <v>144</v>
      </c>
      <c r="B26" s="56" t="s">
        <v>145</v>
      </c>
      <c r="C26" s="55" t="str">
        <f t="shared" si="0"/>
        <v>R</v>
      </c>
      <c r="D26" s="55" t="s">
        <v>96</v>
      </c>
    </row>
    <row r="27" spans="1:4" x14ac:dyDescent="0.25">
      <c r="A27" s="55" t="s">
        <v>146</v>
      </c>
      <c r="B27" s="56" t="s">
        <v>147</v>
      </c>
      <c r="C27" s="55" t="str">
        <f t="shared" si="0"/>
        <v>R</v>
      </c>
      <c r="D27" s="55" t="s">
        <v>96</v>
      </c>
    </row>
    <row r="28" spans="1:4" x14ac:dyDescent="0.25">
      <c r="A28" s="55" t="s">
        <v>148</v>
      </c>
      <c r="B28" s="56" t="s">
        <v>149</v>
      </c>
      <c r="C28" s="55" t="str">
        <f t="shared" si="0"/>
        <v>R</v>
      </c>
      <c r="D28" s="55" t="s">
        <v>96</v>
      </c>
    </row>
    <row r="29" spans="1:4" x14ac:dyDescent="0.25">
      <c r="A29" s="55" t="s">
        <v>150</v>
      </c>
      <c r="B29" s="56" t="s">
        <v>151</v>
      </c>
      <c r="C29" s="55" t="str">
        <f t="shared" si="0"/>
        <v>R</v>
      </c>
      <c r="D29" s="55" t="s">
        <v>96</v>
      </c>
    </row>
    <row r="30" spans="1:4" x14ac:dyDescent="0.25">
      <c r="A30" s="55" t="s">
        <v>152</v>
      </c>
      <c r="B30" s="56" t="s">
        <v>153</v>
      </c>
      <c r="C30" s="55" t="str">
        <f t="shared" si="0"/>
        <v>R</v>
      </c>
      <c r="D30" s="55" t="s">
        <v>98</v>
      </c>
    </row>
    <row r="31" spans="1:4" x14ac:dyDescent="0.25">
      <c r="A31" s="55" t="s">
        <v>154</v>
      </c>
      <c r="B31" s="56" t="s">
        <v>155</v>
      </c>
      <c r="C31" s="55" t="str">
        <f t="shared" si="0"/>
        <v>R</v>
      </c>
      <c r="D31" s="55" t="s">
        <v>98</v>
      </c>
    </row>
    <row r="32" spans="1:4" x14ac:dyDescent="0.25">
      <c r="A32" s="55" t="s">
        <v>156</v>
      </c>
      <c r="B32" s="56" t="s">
        <v>157</v>
      </c>
      <c r="C32" s="55" t="str">
        <f t="shared" si="0"/>
        <v>R</v>
      </c>
      <c r="D32" s="55" t="s">
        <v>98</v>
      </c>
    </row>
    <row r="33" spans="1:4" ht="29.25" x14ac:dyDescent="0.25">
      <c r="A33" s="55" t="s">
        <v>158</v>
      </c>
      <c r="B33" s="56" t="s">
        <v>159</v>
      </c>
      <c r="C33" s="55" t="str">
        <f t="shared" si="0"/>
        <v>R</v>
      </c>
      <c r="D33" s="55" t="s">
        <v>98</v>
      </c>
    </row>
    <row r="34" spans="1:4" x14ac:dyDescent="0.25">
      <c r="A34" s="51"/>
      <c r="B34" s="52"/>
      <c r="C34" s="51"/>
      <c r="D34" s="51"/>
    </row>
    <row r="35" spans="1:4" x14ac:dyDescent="0.25">
      <c r="A35" s="51"/>
      <c r="B35" s="52"/>
      <c r="C35" s="51"/>
      <c r="D35" s="51"/>
    </row>
    <row r="36" spans="1:4" ht="100.5" x14ac:dyDescent="0.25">
      <c r="A36" s="57" t="s">
        <v>160</v>
      </c>
      <c r="B36" s="52" t="s">
        <v>203</v>
      </c>
      <c r="C36" s="51"/>
      <c r="D36" s="51"/>
    </row>
    <row r="37" spans="1:4" x14ac:dyDescent="0.25">
      <c r="A37" s="51" t="s">
        <v>161</v>
      </c>
      <c r="B37" s="52" t="s">
        <v>162</v>
      </c>
      <c r="C37" s="51"/>
      <c r="D37" s="51"/>
    </row>
    <row r="38" spans="1:4" x14ac:dyDescent="0.25">
      <c r="A38" s="51" t="s">
        <v>163</v>
      </c>
      <c r="B38" s="52" t="s">
        <v>164</v>
      </c>
      <c r="C38" s="51"/>
      <c r="D38" s="51"/>
    </row>
  </sheetData>
  <mergeCells count="1">
    <mergeCell ref="A1:D1"/>
  </mergeCells>
  <pageMargins left="0.70866141732283472" right="0.70866141732283472" top="0.98425196850393704" bottom="0.78740157480314965" header="0.31496062992125984" footer="0.31496062992125984"/>
  <pageSetup paperSize="9" scale="59" orientation="portrait"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vt:i4>
      </vt:variant>
    </vt:vector>
  </HeadingPairs>
  <TitlesOfParts>
    <vt:vector size="7" baseType="lpstr">
      <vt:lpstr>Deckblatt</vt:lpstr>
      <vt:lpstr>Erläuterung</vt:lpstr>
      <vt:lpstr>Angaben_zur_Baustelle</vt:lpstr>
      <vt:lpstr>Abfallbilanz_Baustelle</vt:lpstr>
      <vt:lpstr>Dropdown_AVV</vt:lpstr>
      <vt:lpstr>Dropdown_Verwertung</vt:lpstr>
      <vt:lpstr>Dropdown_AVV!Druckbereich</vt:lpstr>
    </vt:vector>
  </TitlesOfParts>
  <Company>HAMBURG WASSER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Sabrina Kessler</dc:creator>
  <cp:lastModifiedBy>Sabrina Kessler</cp:lastModifiedBy>
  <cp:lastPrinted>2023-01-05T08:41:20Z</cp:lastPrinted>
  <dcterms:created xsi:type="dcterms:W3CDTF">2022-07-12T11:35:55Z</dcterms:created>
  <dcterms:modified xsi:type="dcterms:W3CDTF">2023-06-23T12:09:41Z</dcterms:modified>
</cp:coreProperties>
</file>